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<sst xmlns="http://schemas.openxmlformats.org/spreadsheetml/2006/main" count="120" uniqueCount="94">
  <si>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</si>
  <si>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</si>
  <si>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林</t>
    </r>
    <r>
      <rPr>
        <sz val="8"/>
        <rFont val="Times New Roman"/>
        <family val="1"/>
      </rPr>
      <t xml:space="preserve">              </t>
    </r>
  </si>
  <si>
    <r>
      <t xml:space="preserve">   </t>
    </r>
    <r>
      <rPr>
        <sz val="8"/>
        <rFont val="標楷體"/>
        <family val="4"/>
      </rPr>
      <t>產</t>
    </r>
  </si>
  <si>
    <r>
      <t xml:space="preserve"> </t>
    </r>
    <r>
      <rPr>
        <sz val="8"/>
        <rFont val="標楷體"/>
        <family val="4"/>
      </rPr>
      <t>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</si>
  <si>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 xml:space="preserve">  </t>
    </r>
    <r>
      <rPr>
        <sz val="8"/>
        <rFont val="標楷體"/>
        <family val="4"/>
      </rPr>
      <t>漁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</si>
  <si>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</si>
  <si>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</si>
  <si>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t>Crop Products</t>
  </si>
  <si>
    <t xml:space="preserve">Forestry </t>
  </si>
  <si>
    <t>Products</t>
  </si>
  <si>
    <t>Livestock Products</t>
  </si>
  <si>
    <t xml:space="preserve">  Fishery Products</t>
  </si>
  <si>
    <t>Year, District</t>
  </si>
  <si>
    <r>
      <t>產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值</t>
    </r>
  </si>
  <si>
    <t>Percentage</t>
  </si>
  <si>
    <r>
      <t>林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關</t>
    </r>
  </si>
  <si>
    <t xml:space="preserve"> Forestry District &amp; Others</t>
  </si>
  <si>
    <r>
      <t>國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</si>
  <si>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</si>
  <si>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</si>
  <si>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</si>
  <si>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</si>
  <si>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</si>
  <si>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</si>
  <si>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</si>
  <si>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</si>
  <si>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</si>
  <si>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</si>
  <si>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</si>
  <si>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</si>
  <si>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</si>
  <si>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</si>
  <si>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</si>
  <si>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</si>
  <si>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</si>
  <si>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</si>
  <si>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</si>
  <si>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</si>
  <si>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</si>
  <si>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</t>
  </si>
  <si>
    <t xml:space="preserve"> Value</t>
  </si>
  <si>
    <t>千元</t>
  </si>
  <si>
    <t xml:space="preserve"> %</t>
  </si>
  <si>
    <t>N.T.$1,000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</si>
  <si>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</si>
  <si>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</si>
  <si>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</si>
  <si>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</si>
  <si>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</si>
  <si>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Overseas Base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</si>
  <si>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</si>
  <si>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</si>
  <si>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</si>
  <si>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</si>
  <si>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</si>
  <si>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</si>
  <si>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</si>
  <si>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 xml:space="preserve"> </t>
    </r>
    <r>
      <rPr>
        <sz val="8"/>
        <rFont val="標楷體"/>
        <family val="4"/>
      </rP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</si>
  <si>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r>
      <t>百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比</t>
    </r>
  </si>
  <si>
    <t xml:space="preserve">               2001</t>
  </si>
  <si>
    <t xml:space="preserve"> Taipei City</t>
  </si>
  <si>
    <t xml:space="preserve"> Kaohsiung City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</si>
  <si>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</si>
  <si>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</si>
  <si>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</si>
  <si>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</si>
  <si>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</si>
  <si>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</si>
  <si>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</si>
  <si>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</si>
  <si>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</si>
  <si>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</si>
  <si>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</si>
  <si>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</si>
  <si>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</si>
  <si>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</si>
  <si>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</si>
  <si>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</si>
  <si>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              2002</t>
  </si>
  <si>
    <r>
      <t>新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市</t>
    </r>
  </si>
  <si>
    <t xml:space="preserve">               2003</t>
  </si>
  <si>
    <r>
      <t xml:space="preserve">4.  </t>
    </r>
    <r>
      <rPr>
        <sz val="14"/>
        <rFont val="標楷體"/>
        <family val="4"/>
      </rPr>
      <t>農業生產結構</t>
    </r>
  </si>
  <si>
    <t>4.  Composition of Agricltural Production</t>
  </si>
  <si>
    <r>
      <t xml:space="preserve">   </t>
    </r>
    <r>
      <rPr>
        <sz val="8"/>
        <rFont val="標楷體"/>
        <family val="4"/>
      </rPr>
      <t>資料來源：行政院農業委員會畜牧處、農糧署、漁業署、林務局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</si>
  <si>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r>
      <t>高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</si>
  <si>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市</t>
    </r>
  </si>
  <si>
    <r>
      <t xml:space="preserve">       8     94</t>
    </r>
    <r>
      <rPr>
        <sz val="8"/>
        <rFont val="標楷體"/>
        <family val="4"/>
      </rPr>
      <t>年農業統計年報</t>
    </r>
  </si>
  <si>
    <t xml:space="preserve">AG. STATISTICS YEARBOOK 2005         9   </t>
  </si>
  <si>
    <r>
      <t>民國</t>
    </r>
    <r>
      <rPr>
        <sz val="8"/>
        <rFont val="Times New Roman"/>
        <family val="1"/>
      </rPr>
      <t xml:space="preserve">           85               </t>
    </r>
    <r>
      <rPr>
        <sz val="8"/>
        <rFont val="標楷體"/>
        <family val="4"/>
      </rPr>
      <t>年</t>
    </r>
  </si>
  <si>
    <t xml:space="preserve">               2005</t>
  </si>
  <si>
    <t xml:space="preserve">    93   r</t>
  </si>
  <si>
    <t xml:space="preserve">               2004   r</t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</si>
  <si>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Industry,Agriculture and Food Agency, Fisheries Agency, Forestry Bureau, COA, Executive Yuan.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</si>
</sst>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19" applyFont="1">
      <alignment/>
      <protection/>
    </xf>
    <xf numFmtId="0" fontId="11" fillId="0" borderId="0" xfId="19" applyFont="1">
      <alignment/>
      <protection/>
    </xf>
    <xf numFmtId="0" fontId="14" fillId="0" borderId="0" xfId="19" applyFont="1">
      <alignment/>
      <protection/>
    </xf>
    <xf numFmtId="0" fontId="14" fillId="0" borderId="0" xfId="19" applyFont="1" applyFill="1" applyBorder="1">
      <alignment/>
      <protection/>
    </xf>
    <xf numFmtId="0" fontId="5" fillId="0" borderId="0" xfId="19" applyFont="1" applyAlignment="1">
      <alignment vertical="top"/>
      <protection/>
    </xf>
    <xf numFmtId="0" fontId="8" fillId="0" borderId="1" xfId="19" applyFont="1" applyBorder="1">
      <alignment/>
      <protection/>
    </xf>
    <xf numFmtId="0" fontId="8" fillId="0" borderId="1" xfId="19" applyFont="1" applyBorder="1" applyAlignment="1">
      <alignment horizontal="left"/>
      <protection/>
    </xf>
    <xf numFmtId="0" fontId="8" fillId="0" borderId="0" xfId="19" applyFont="1">
      <alignment/>
      <protection/>
    </xf>
    <xf numFmtId="0" fontId="5" fillId="0" borderId="0" xfId="19" applyFont="1" applyAlignment="1">
      <alignment horizontal="right" vertical="top"/>
      <protection/>
    </xf>
    <xf numFmtId="0" fontId="7" fillId="0" borderId="2" xfId="19" applyFont="1" applyBorder="1">
      <alignment/>
      <protection/>
    </xf>
    <xf numFmtId="0" fontId="7" fillId="0" borderId="0" xfId="19" applyFont="1" applyAlignment="1">
      <alignment horizontal="centerContinuous"/>
      <protection/>
    </xf>
    <xf numFmtId="0" fontId="7" fillId="0" borderId="3" xfId="19" applyFont="1" applyBorder="1" applyAlignment="1">
      <alignment horizontal="centerContinuous"/>
      <protection/>
    </xf>
    <xf numFmtId="0" fontId="7" fillId="0" borderId="4" xfId="19" applyFont="1" applyBorder="1" applyAlignment="1">
      <alignment horizontal="centerContinuous"/>
      <protection/>
    </xf>
    <xf numFmtId="0" fontId="6" fillId="0" borderId="0" xfId="19" applyFont="1" applyAlignment="1">
      <alignment horizontal="center"/>
      <protection/>
    </xf>
    <xf numFmtId="0" fontId="7" fillId="0" borderId="4" xfId="19" applyFont="1" applyBorder="1" applyAlignment="1">
      <alignment horizontal="left"/>
      <protection/>
    </xf>
    <xf numFmtId="0" fontId="7" fillId="0" borderId="5" xfId="19" applyFont="1" applyBorder="1" applyAlignment="1">
      <alignment horizontal="centerContinuous"/>
      <protection/>
    </xf>
    <xf numFmtId="0" fontId="7" fillId="0" borderId="6" xfId="19" applyFont="1" applyBorder="1">
      <alignment/>
      <protection/>
    </xf>
    <xf numFmtId="0" fontId="7" fillId="0" borderId="4" xfId="19" applyFont="1" applyFill="1" applyBorder="1" applyAlignment="1">
      <alignment horizontal="centerContinuous"/>
      <protection/>
    </xf>
    <xf numFmtId="0" fontId="13" fillId="0" borderId="4" xfId="19" applyFont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"/>
      <protection/>
    </xf>
    <xf numFmtId="0" fontId="13" fillId="0" borderId="0" xfId="19" applyFont="1" applyBorder="1">
      <alignment/>
      <protection/>
    </xf>
    <xf numFmtId="0" fontId="13" fillId="0" borderId="5" xfId="19" applyFont="1" applyBorder="1" applyAlignment="1">
      <alignment horizontal="centerContinuous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7" fillId="0" borderId="10" xfId="19" applyFont="1" applyBorder="1" applyAlignment="1">
      <alignment horizontal="center"/>
      <protection/>
    </xf>
    <xf numFmtId="0" fontId="6" fillId="0" borderId="10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0" fontId="7" fillId="0" borderId="12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7" fillId="0" borderId="13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7" fillId="0" borderId="14" xfId="19" applyFont="1" applyBorder="1">
      <alignment/>
      <protection/>
    </xf>
    <xf numFmtId="0" fontId="5" fillId="0" borderId="15" xfId="19" applyFont="1" applyBorder="1">
      <alignment/>
      <protection/>
    </xf>
    <xf numFmtId="0" fontId="5" fillId="0" borderId="16" xfId="19" applyFont="1" applyBorder="1" applyAlignment="1">
      <alignment horizontal="center"/>
      <protection/>
    </xf>
    <xf numFmtId="0" fontId="5" fillId="0" borderId="13" xfId="19" applyFont="1" applyBorder="1">
      <alignment/>
      <protection/>
    </xf>
    <xf numFmtId="0" fontId="5" fillId="0" borderId="16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17" xfId="19" applyFont="1" applyBorder="1">
      <alignment/>
      <protection/>
    </xf>
    <xf numFmtId="0" fontId="5" fillId="0" borderId="0" xfId="19" applyFont="1">
      <alignment/>
      <protection/>
    </xf>
    <xf numFmtId="0" fontId="5" fillId="0" borderId="5" xfId="19" applyFont="1" applyBorder="1">
      <alignment/>
      <protection/>
    </xf>
    <xf numFmtId="0" fontId="15" fillId="0" borderId="0" xfId="19" applyFont="1" applyAlignment="1">
      <alignment horizontal="right"/>
      <protection/>
    </xf>
    <xf numFmtId="0" fontId="5" fillId="0" borderId="0" xfId="19" applyFont="1" applyBorder="1" applyAlignment="1">
      <alignment horizontal="right"/>
      <protection/>
    </xf>
    <xf numFmtId="0" fontId="5" fillId="0" borderId="0" xfId="19" applyFont="1" applyBorder="1">
      <alignment/>
      <protection/>
    </xf>
    <xf numFmtId="0" fontId="5" fillId="0" borderId="14" xfId="19" applyFont="1" applyBorder="1">
      <alignment/>
      <protection/>
    </xf>
    <xf numFmtId="0" fontId="5" fillId="0" borderId="0" xfId="19" applyFont="1" applyAlignment="1">
      <alignment horizontal="right"/>
      <protection/>
    </xf>
    <xf numFmtId="0" fontId="6" fillId="0" borderId="5" xfId="18" applyFont="1" applyBorder="1" applyAlignment="1">
      <alignment horizontal="center" vertical="center"/>
      <protection/>
    </xf>
    <xf numFmtId="182" fontId="7" fillId="0" borderId="0" xfId="19" applyNumberFormat="1" applyFont="1" applyAlignment="1" applyProtection="1">
      <alignment horizontal="right" vertical="center"/>
      <protection locked="0"/>
    </xf>
    <xf numFmtId="183" fontId="7" fillId="0" borderId="0" xfId="19" applyNumberFormat="1" applyFont="1" applyAlignment="1" applyProtection="1">
      <alignment horizontal="right" vertical="center"/>
      <protection locked="0"/>
    </xf>
    <xf numFmtId="183" fontId="7" fillId="0" borderId="5" xfId="19" applyNumberFormat="1" applyFont="1" applyBorder="1" applyAlignment="1" applyProtection="1">
      <alignment horizontal="right" vertical="center"/>
      <protection locked="0"/>
    </xf>
    <xf numFmtId="0" fontId="6" fillId="0" borderId="5" xfId="17" applyFont="1" applyBorder="1" applyAlignment="1">
      <alignment horizontal="center"/>
      <protection/>
    </xf>
    <xf numFmtId="0" fontId="7" fillId="0" borderId="0" xfId="16" applyFont="1" applyAlignment="1" quotePrefix="1">
      <alignment horizontal="left" indent="1"/>
      <protection/>
    </xf>
    <xf numFmtId="0" fontId="7" fillId="0" borderId="5" xfId="16" applyFont="1" applyBorder="1" applyAlignment="1" quotePrefix="1">
      <alignment horizontal="center"/>
      <protection/>
    </xf>
    <xf numFmtId="0" fontId="7" fillId="0" borderId="5" xfId="16" applyFont="1" applyBorder="1" applyAlignment="1">
      <alignment horizontal="center"/>
      <protection/>
    </xf>
    <xf numFmtId="182" fontId="12" fillId="0" borderId="0" xfId="19" applyNumberFormat="1" applyFont="1" applyAlignment="1" applyProtection="1">
      <alignment horizontal="right" vertical="center"/>
      <protection locked="0"/>
    </xf>
    <xf numFmtId="0" fontId="12" fillId="0" borderId="5" xfId="16" applyFont="1" applyBorder="1" applyAlignment="1" quotePrefix="1">
      <alignment horizontal="center"/>
      <protection/>
    </xf>
    <xf numFmtId="183" fontId="12" fillId="0" borderId="0" xfId="19" applyNumberFormat="1" applyFont="1" applyAlignment="1" applyProtection="1">
      <alignment horizontal="right" vertical="center"/>
      <protection locked="0"/>
    </xf>
    <xf numFmtId="183" fontId="12" fillId="0" borderId="5" xfId="19" applyNumberFormat="1" applyFont="1" applyBorder="1" applyAlignment="1" applyProtection="1">
      <alignment horizontal="right" vertical="center"/>
      <protection locked="0"/>
    </xf>
    <xf numFmtId="0" fontId="12" fillId="0" borderId="0" xfId="16" applyFont="1" applyAlignment="1" quotePrefix="1">
      <alignment horizontal="left" indent="1"/>
      <protection/>
    </xf>
    <xf numFmtId="0" fontId="12" fillId="0" borderId="0" xfId="19" applyFont="1">
      <alignment/>
      <protection/>
    </xf>
    <xf numFmtId="2" fontId="7" fillId="0" borderId="0" xfId="19" applyNumberFormat="1" applyFont="1" applyAlignment="1" applyProtection="1">
      <alignment horizontal="right" vertical="center"/>
      <protection locked="0"/>
    </xf>
    <xf numFmtId="0" fontId="12" fillId="0" borderId="14" xfId="16" applyFont="1" applyBorder="1" applyAlignment="1" quotePrefix="1">
      <alignment horizontal="left" indent="1"/>
      <protection/>
    </xf>
    <xf numFmtId="0" fontId="6" fillId="0" borderId="5" xfId="19" applyFont="1" applyBorder="1" applyAlignment="1">
      <alignment horizontal="center"/>
      <protection/>
    </xf>
    <xf numFmtId="184" fontId="7" fillId="0" borderId="0" xfId="19" applyNumberFormat="1" applyFont="1" applyAlignment="1" applyProtection="1">
      <alignment horizontal="right" vertical="center"/>
      <protection locked="0"/>
    </xf>
    <xf numFmtId="182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>
      <alignment/>
      <protection/>
    </xf>
    <xf numFmtId="183" fontId="7" fillId="0" borderId="1" xfId="19" applyNumberFormat="1" applyFont="1" applyBorder="1" applyAlignment="1" applyProtection="1">
      <alignment horizontal="right" vertical="center"/>
      <protection locked="0"/>
    </xf>
    <xf numFmtId="182" fontId="7" fillId="0" borderId="0" xfId="19" applyNumberFormat="1" applyFont="1" applyAlignment="1">
      <alignment/>
      <protection/>
    </xf>
    <xf numFmtId="183" fontId="7" fillId="0" borderId="15" xfId="19" applyNumberFormat="1" applyFont="1" applyBorder="1" applyAlignment="1">
      <alignment/>
      <protection/>
    </xf>
    <xf numFmtId="0" fontId="7" fillId="0" borderId="1" xfId="19" applyFont="1" applyBorder="1" applyAlignment="1">
      <alignment/>
      <protection/>
    </xf>
    <xf numFmtId="0" fontId="7" fillId="0" borderId="0" xfId="19" applyFont="1" applyAlignment="1">
      <alignment/>
      <protection/>
    </xf>
    <xf numFmtId="183" fontId="5" fillId="0" borderId="0" xfId="19" applyNumberFormat="1" applyFont="1">
      <alignment/>
      <protection/>
    </xf>
    <xf numFmtId="0" fontId="8" fillId="0" borderId="0" xfId="0" applyFont="1" applyAlignment="1">
      <alignment vertical="center"/>
    </xf>
    <xf numFmtId="0" fontId="7" fillId="0" borderId="5" xfId="18" applyFont="1" applyBorder="1" applyAlignment="1">
      <alignment horizontal="center" vertical="center"/>
      <protection/>
    </xf>
    <xf numFmtId="0" fontId="7" fillId="0" borderId="5" xfId="18" applyFont="1" applyBorder="1" applyAlignment="1">
      <alignment horizontal="left" vertical="center" indent="1"/>
      <protection/>
    </xf>
    <xf numFmtId="0" fontId="7" fillId="0" borderId="15" xfId="19" applyFont="1" applyBorder="1" applyAlignment="1">
      <alignment horizontal="center"/>
      <protection/>
    </xf>
    <xf numFmtId="182" fontId="7" fillId="0" borderId="0" xfId="0" applyNumberFormat="1" applyFont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3" fontId="12" fillId="0" borderId="0" xfId="0" applyNumberFormat="1" applyFont="1" applyAlignment="1" applyProtection="1">
      <alignment horizontal="right"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0" fontId="7" fillId="0" borderId="0" xfId="18" applyFont="1" applyAlignment="1" applyProtection="1">
      <alignment horizontal="left" vertical="center" indent="1"/>
      <protection locked="0"/>
    </xf>
    <xf numFmtId="0" fontId="7" fillId="0" borderId="0" xfId="18" applyFont="1" applyAlignment="1" applyProtection="1">
      <alignment horizontal="left" vertical="center" indent="2"/>
      <protection locked="0"/>
    </xf>
    <xf numFmtId="182" fontId="5" fillId="0" borderId="0" xfId="19" applyNumberFormat="1" applyFont="1">
      <alignment/>
      <protection/>
    </xf>
    <xf numFmtId="4" fontId="7" fillId="0" borderId="0" xfId="0" applyNumberFormat="1" applyFont="1" applyAlignment="1" applyProtection="1">
      <alignment horizontal="right" vertical="center"/>
      <protection locked="0"/>
    </xf>
    <xf numFmtId="193" fontId="7" fillId="0" borderId="0" xfId="20" applyNumberFormat="1" applyFont="1" applyAlignment="1" applyProtection="1">
      <alignment horizontal="right" vertical="center"/>
      <protection locked="0"/>
    </xf>
    <xf numFmtId="194" fontId="7" fillId="0" borderId="0" xfId="20" applyNumberFormat="1" applyFont="1" applyAlignment="1" applyProtection="1">
      <alignment horizontal="right" vertical="center"/>
      <protection locked="0"/>
    </xf>
    <xf numFmtId="0" fontId="7" fillId="0" borderId="0" xfId="18" applyFont="1" applyBorder="1" applyAlignment="1" applyProtection="1">
      <alignment horizontal="left" vertical="center" indent="1"/>
      <protection locked="0"/>
    </xf>
    <xf numFmtId="0" fontId="7" fillId="0" borderId="0" xfId="19" applyFont="1" applyBorder="1" applyAlignment="1">
      <alignment horizontal="left" indent="1"/>
      <protection/>
    </xf>
    <xf numFmtId="194" fontId="7" fillId="0" borderId="5" xfId="20" applyNumberFormat="1" applyFont="1" applyBorder="1" applyAlignment="1" applyProtection="1">
      <alignment horizontal="right" vertical="center"/>
      <protection locked="0"/>
    </xf>
    <xf numFmtId="195" fontId="12" fillId="0" borderId="0" xfId="0" applyNumberFormat="1" applyFont="1" applyAlignment="1" applyProtection="1">
      <alignment horizontal="right" vertical="center"/>
      <protection locked="0"/>
    </xf>
    <xf numFmtId="182" fontId="7" fillId="0" borderId="5" xfId="19" applyNumberFormat="1" applyFont="1" applyBorder="1">
      <alignment/>
      <protection/>
    </xf>
    <xf numFmtId="0" fontId="8" fillId="0" borderId="0" xfId="19" applyFont="1" applyFill="1" applyAlignment="1">
      <alignment/>
      <protection/>
    </xf>
    <xf numFmtId="0" fontId="8" fillId="0" borderId="18" xfId="19" applyFont="1" applyFill="1" applyBorder="1" applyAlignment="1">
      <alignment/>
      <protection/>
    </xf>
    <xf numFmtId="0" fontId="7" fillId="0" borderId="0" xfId="15" applyFont="1" applyAlignment="1">
      <alignment/>
      <protection/>
    </xf>
    <xf numFmtId="183" fontId="7" fillId="0" borderId="0" xfId="19" applyNumberFormat="1" applyFont="1" applyAlignment="1">
      <alignment/>
      <protection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11" fillId="0" borderId="0" xfId="19" applyFont="1" applyFill="1" applyBorder="1" applyAlignment="1">
      <alignment horizontal="center" vertical="top"/>
      <protection/>
    </xf>
    <xf numFmtId="0" fontId="8" fillId="0" borderId="0" xfId="19" applyFont="1" applyAlignment="1">
      <alignment horizontal="center" vertical="top"/>
      <protection/>
    </xf>
    <xf numFmtId="0" fontId="6" fillId="0" borderId="5" xfId="18" applyFont="1" applyBorder="1" applyAlignment="1" quotePrefix="1">
      <alignment horizontal="center" vertical="center"/>
      <protection/>
    </xf>
    <xf numFmtId="0" fontId="8" fillId="0" borderId="5" xfId="19" applyFont="1" applyBorder="1" applyAlignment="1">
      <alignment vertical="center"/>
      <protection/>
    </xf>
    <xf numFmtId="0" fontId="7" fillId="0" borderId="14" xfId="18" applyFont="1" applyBorder="1" applyAlignment="1">
      <alignment horizontal="center" vertical="center"/>
      <protection/>
    </xf>
    <xf numFmtId="0" fontId="8" fillId="0" borderId="14" xfId="19" applyFont="1" applyBorder="1" applyAlignment="1">
      <alignment vertic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結構90" xfId="19"/>
    <cellStyle name="一般_稻穀收購量價-計畫(學名)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8.00390625" style="8" customWidth="1"/>
    <col min="2" max="2" width="14.50390625" style="8" customWidth="1"/>
    <col min="3" max="3" width="7.50390625" style="8" customWidth="1"/>
    <col min="4" max="4" width="15.25390625" style="8" customWidth="1"/>
    <col min="5" max="5" width="6.875" style="8" customWidth="1"/>
    <col min="6" max="6" width="15.25390625" style="8" customWidth="1"/>
    <col min="7" max="7" width="16.125" style="8" customWidth="1"/>
    <col min="8" max="8" width="7.625" style="8" customWidth="1"/>
    <col min="9" max="9" width="17.25390625" style="8" customWidth="1"/>
    <col min="10" max="10" width="7.625" style="8" customWidth="1"/>
    <col min="11" max="11" width="16.875" style="8" customWidth="1"/>
    <col min="12" max="12" width="7.625" style="8" customWidth="1"/>
    <col min="13" max="13" width="19.875" style="8" customWidth="1"/>
    <col min="14" max="16384" width="8.75390625" style="8" customWidth="1"/>
  </cols>
  <sheetData>
    <row r="1" spans="1:13" s="74" customFormat="1" ht="10.5" customHeight="1">
      <c r="A1" s="100" t="s">
        <v>87</v>
      </c>
      <c r="M1" s="99" t="s">
        <v>88</v>
      </c>
    </row>
    <row r="2" spans="1:13" s="2" customFormat="1" ht="27" customHeight="1">
      <c r="A2" s="101" t="s">
        <v>82</v>
      </c>
      <c r="B2" s="102"/>
      <c r="C2" s="102"/>
      <c r="D2" s="102"/>
      <c r="E2" s="102"/>
      <c r="F2" s="102"/>
      <c r="H2" s="101" t="s">
        <v>83</v>
      </c>
      <c r="I2" s="101"/>
      <c r="J2" s="101"/>
      <c r="K2" s="101"/>
      <c r="L2" s="101"/>
      <c r="M2" s="101"/>
    </row>
    <row r="3" s="3" customFormat="1" ht="18" customHeight="1">
      <c r="H3" s="4"/>
    </row>
    <row r="4" spans="1:13" ht="10.5" customHeight="1">
      <c r="A4" s="5"/>
      <c r="B4" s="6"/>
      <c r="C4" s="6"/>
      <c r="D4" s="7"/>
      <c r="E4" s="6"/>
      <c r="F4" s="6"/>
      <c r="H4" s="6"/>
      <c r="I4" s="6"/>
      <c r="J4" s="6"/>
      <c r="K4" s="6"/>
      <c r="L4" s="6"/>
      <c r="M4" s="9"/>
    </row>
    <row r="5" spans="1:13" s="1" customFormat="1" ht="13.5" customHeight="1">
      <c r="A5" s="10" t="s">
        <v>40</v>
      </c>
      <c r="B5" s="11" t="s">
        <v>0</v>
      </c>
      <c r="C5" s="12"/>
      <c r="D5" s="11" t="s">
        <v>1</v>
      </c>
      <c r="E5" s="13"/>
      <c r="F5" s="14" t="s">
        <v>2</v>
      </c>
      <c r="H5" s="15" t="s">
        <v>3</v>
      </c>
      <c r="I5" s="11" t="s">
        <v>4</v>
      </c>
      <c r="J5" s="13"/>
      <c r="K5" s="11" t="s">
        <v>5</v>
      </c>
      <c r="L5" s="16"/>
      <c r="M5" s="17"/>
    </row>
    <row r="6" spans="1:13" s="1" customFormat="1" ht="12.75" customHeight="1">
      <c r="A6" s="103" t="s">
        <v>6</v>
      </c>
      <c r="B6" s="18" t="s">
        <v>7</v>
      </c>
      <c r="C6" s="19"/>
      <c r="D6" s="18" t="s">
        <v>8</v>
      </c>
      <c r="E6" s="19"/>
      <c r="F6" s="20" t="s">
        <v>9</v>
      </c>
      <c r="G6" s="21"/>
      <c r="H6" s="18" t="s">
        <v>10</v>
      </c>
      <c r="I6" s="18" t="s">
        <v>11</v>
      </c>
      <c r="J6" s="19"/>
      <c r="K6" s="18" t="s">
        <v>12</v>
      </c>
      <c r="L6" s="22"/>
      <c r="M6" s="105" t="s">
        <v>13</v>
      </c>
    </row>
    <row r="7" spans="1:13" s="1" customFormat="1" ht="13.5" customHeight="1">
      <c r="A7" s="104"/>
      <c r="B7" s="23" t="s">
        <v>14</v>
      </c>
      <c r="C7" s="24" t="s">
        <v>57</v>
      </c>
      <c r="D7" s="25" t="s">
        <v>14</v>
      </c>
      <c r="E7" s="26" t="s">
        <v>58</v>
      </c>
      <c r="F7" s="25" t="s">
        <v>14</v>
      </c>
      <c r="H7" s="27" t="s">
        <v>59</v>
      </c>
      <c r="I7" s="25" t="s">
        <v>14</v>
      </c>
      <c r="J7" s="27" t="s">
        <v>59</v>
      </c>
      <c r="K7" s="25" t="s">
        <v>14</v>
      </c>
      <c r="L7" s="28" t="s">
        <v>57</v>
      </c>
      <c r="M7" s="106"/>
    </row>
    <row r="8" spans="1:13" s="1" customFormat="1" ht="12" customHeight="1">
      <c r="A8" s="29"/>
      <c r="B8" s="30" t="s">
        <v>41</v>
      </c>
      <c r="C8" s="31" t="s">
        <v>15</v>
      </c>
      <c r="D8" s="31" t="s">
        <v>41</v>
      </c>
      <c r="E8" s="31" t="s">
        <v>15</v>
      </c>
      <c r="F8" s="31" t="s">
        <v>41</v>
      </c>
      <c r="G8" s="32"/>
      <c r="H8" s="31" t="s">
        <v>15</v>
      </c>
      <c r="I8" s="31" t="s">
        <v>41</v>
      </c>
      <c r="J8" s="31" t="s">
        <v>15</v>
      </c>
      <c r="K8" s="31" t="s">
        <v>41</v>
      </c>
      <c r="L8" s="33" t="s">
        <v>15</v>
      </c>
      <c r="M8" s="34"/>
    </row>
    <row r="9" spans="1:13" s="41" customFormat="1" ht="3.75" customHeight="1">
      <c r="A9" s="35"/>
      <c r="B9" s="36"/>
      <c r="C9" s="36"/>
      <c r="D9" s="36"/>
      <c r="E9" s="36"/>
      <c r="F9" s="36"/>
      <c r="G9" s="37"/>
      <c r="H9" s="36"/>
      <c r="I9" s="36"/>
      <c r="J9" s="36"/>
      <c r="K9" s="38"/>
      <c r="L9" s="39"/>
      <c r="M9" s="40"/>
    </row>
    <row r="10" spans="1:13" s="41" customFormat="1" ht="9.75" customHeight="1">
      <c r="A10" s="42"/>
      <c r="B10" s="43" t="s">
        <v>42</v>
      </c>
      <c r="C10" s="44" t="s">
        <v>43</v>
      </c>
      <c r="D10" s="43" t="s">
        <v>42</v>
      </c>
      <c r="E10" s="44" t="s">
        <v>43</v>
      </c>
      <c r="F10" s="43" t="s">
        <v>42</v>
      </c>
      <c r="G10" s="45"/>
      <c r="H10" s="44" t="s">
        <v>43</v>
      </c>
      <c r="I10" s="43" t="s">
        <v>42</v>
      </c>
      <c r="J10" s="44" t="s">
        <v>43</v>
      </c>
      <c r="K10" s="43" t="s">
        <v>42</v>
      </c>
      <c r="L10" s="44" t="s">
        <v>43</v>
      </c>
      <c r="M10" s="46"/>
    </row>
    <row r="11" spans="1:13" s="41" customFormat="1" ht="9.75" customHeight="1">
      <c r="A11" s="42"/>
      <c r="B11" s="47" t="s">
        <v>44</v>
      </c>
      <c r="D11" s="47" t="s">
        <v>44</v>
      </c>
      <c r="F11" s="47" t="s">
        <v>44</v>
      </c>
      <c r="G11" s="45"/>
      <c r="I11" s="47" t="s">
        <v>44</v>
      </c>
      <c r="K11" s="47" t="s">
        <v>44</v>
      </c>
      <c r="L11" s="45"/>
      <c r="M11" s="46"/>
    </row>
    <row r="12" spans="1:12" s="41" customFormat="1" ht="5.25" customHeight="1">
      <c r="A12" s="42"/>
      <c r="G12" s="45"/>
      <c r="L12" s="42"/>
    </row>
    <row r="13" spans="1:13" s="1" customFormat="1" ht="12" customHeight="1">
      <c r="A13" s="52" t="s">
        <v>89</v>
      </c>
      <c r="B13" s="78">
        <f>D13+F13+I13+K13</f>
        <v>420036457</v>
      </c>
      <c r="C13" s="79">
        <f>B13/$B13*100</f>
        <v>100</v>
      </c>
      <c r="D13" s="78">
        <v>172781410</v>
      </c>
      <c r="E13" s="50">
        <f>D13/B13*100</f>
        <v>41.134860348562555</v>
      </c>
      <c r="F13" s="78">
        <v>757420</v>
      </c>
      <c r="G13" s="78"/>
      <c r="H13" s="50">
        <f>F13/B13*100</f>
        <v>0.18032244282071924</v>
      </c>
      <c r="I13" s="78">
        <v>149066617</v>
      </c>
      <c r="J13" s="87">
        <f>I13/B13*100</f>
        <v>35.48897113947421</v>
      </c>
      <c r="K13" s="78">
        <v>97431010</v>
      </c>
      <c r="L13" s="51">
        <f>K13/B13*100</f>
        <v>23.19584606914252</v>
      </c>
      <c r="M13" s="53" t="s">
        <v>45</v>
      </c>
    </row>
    <row r="14" spans="1:13" s="1" customFormat="1" ht="12" customHeight="1">
      <c r="A14" s="54">
        <v>86</v>
      </c>
      <c r="B14" s="78">
        <f>D14+F14+I14+K14</f>
        <v>379036637</v>
      </c>
      <c r="C14" s="79">
        <f>B14/$B14*100</f>
        <v>100</v>
      </c>
      <c r="D14" s="78">
        <v>173744104</v>
      </c>
      <c r="E14" s="50">
        <f>D14/B14*100</f>
        <v>45.83834042406829</v>
      </c>
      <c r="F14" s="78">
        <v>779716</v>
      </c>
      <c r="G14" s="78"/>
      <c r="H14" s="50">
        <f>F14/B14*100</f>
        <v>0.20570992982928984</v>
      </c>
      <c r="I14" s="78">
        <v>107312464</v>
      </c>
      <c r="J14" s="87">
        <f>I14/B14*100</f>
        <v>28.31189745913665</v>
      </c>
      <c r="K14" s="78">
        <v>97200353</v>
      </c>
      <c r="L14" s="51">
        <f>K14/B14*100</f>
        <v>25.644052186965766</v>
      </c>
      <c r="M14" s="53" t="s">
        <v>46</v>
      </c>
    </row>
    <row r="15" spans="1:13" s="1" customFormat="1" ht="12" customHeight="1">
      <c r="A15" s="55">
        <v>87</v>
      </c>
      <c r="B15" s="78">
        <f>D15+F15+I15+K15</f>
        <v>375286941</v>
      </c>
      <c r="C15" s="79">
        <f>B15/$B15*100</f>
        <v>100</v>
      </c>
      <c r="D15" s="80">
        <f>163618666+8</f>
        <v>163618674</v>
      </c>
      <c r="E15" s="50">
        <f>D15/B15*100</f>
        <v>43.59828603788268</v>
      </c>
      <c r="F15" s="78">
        <v>717985</v>
      </c>
      <c r="G15" s="81"/>
      <c r="H15" s="50">
        <f>F15/B15*100</f>
        <v>0.19131627604382856</v>
      </c>
      <c r="I15" s="78">
        <v>116818212</v>
      </c>
      <c r="J15" s="87">
        <f>I15/B15*100</f>
        <v>31.127705027178127</v>
      </c>
      <c r="K15" s="78">
        <v>94132070</v>
      </c>
      <c r="L15" s="51">
        <f>K15/B15*100</f>
        <v>25.082692658895372</v>
      </c>
      <c r="M15" s="53" t="s">
        <v>47</v>
      </c>
    </row>
    <row r="16" spans="1:13" s="1" customFormat="1" ht="12" customHeight="1">
      <c r="A16" s="55">
        <v>88</v>
      </c>
      <c r="B16" s="78">
        <f>D16+F16+I16+K16</f>
        <v>391481222.9320055</v>
      </c>
      <c r="C16" s="79">
        <f>B16/$B16*100</f>
        <v>100</v>
      </c>
      <c r="D16" s="78">
        <f>170523785</f>
        <v>170523785</v>
      </c>
      <c r="E16" s="50">
        <f>D16/B16*100</f>
        <v>43.558611501941044</v>
      </c>
      <c r="F16" s="78">
        <v>591034</v>
      </c>
      <c r="G16" s="78"/>
      <c r="H16" s="50">
        <f>F16/B16*100</f>
        <v>0.15097377993596742</v>
      </c>
      <c r="I16" s="78">
        <v>129929511.9320055</v>
      </c>
      <c r="J16" s="87">
        <f>I16/B16*100</f>
        <v>33.18920661351166</v>
      </c>
      <c r="K16" s="78">
        <v>90436892</v>
      </c>
      <c r="L16" s="51">
        <f>K16/B16*100</f>
        <v>23.101208104611327</v>
      </c>
      <c r="M16" s="53" t="s">
        <v>48</v>
      </c>
    </row>
    <row r="17" spans="1:13" s="1" customFormat="1" ht="12" customHeight="1">
      <c r="A17" s="54">
        <v>89</v>
      </c>
      <c r="B17" s="78">
        <f>D17+F17+I17+K17</f>
        <v>363791072.657</v>
      </c>
      <c r="C17" s="79">
        <v>100</v>
      </c>
      <c r="D17" s="78">
        <v>165214487.4</v>
      </c>
      <c r="E17" s="50">
        <f>D17/B17*100</f>
        <v>45.414662375668655</v>
      </c>
      <c r="F17" s="78">
        <v>268819.767</v>
      </c>
      <c r="G17" s="78"/>
      <c r="H17" s="50">
        <f>F17/B17*100</f>
        <v>0.0738939977379424</v>
      </c>
      <c r="I17" s="78">
        <v>107579249.49</v>
      </c>
      <c r="J17" s="87">
        <f>I17/B17*100</f>
        <v>29.571712330453742</v>
      </c>
      <c r="K17" s="78">
        <v>90728516</v>
      </c>
      <c r="L17" s="51">
        <f>K17/B17*100</f>
        <v>24.939731296139662</v>
      </c>
      <c r="M17" s="53" t="s">
        <v>49</v>
      </c>
    </row>
    <row r="18" spans="1:13" s="1" customFormat="1" ht="12" customHeight="1">
      <c r="A18" s="54"/>
      <c r="B18" s="78"/>
      <c r="C18" s="79"/>
      <c r="D18" s="78"/>
      <c r="E18" s="50"/>
      <c r="F18" s="78"/>
      <c r="G18" s="78"/>
      <c r="H18" s="50"/>
      <c r="I18" s="78"/>
      <c r="J18" s="87"/>
      <c r="K18" s="78"/>
      <c r="L18" s="51"/>
      <c r="M18" s="53"/>
    </row>
    <row r="19" spans="1:13" s="1" customFormat="1" ht="12" customHeight="1">
      <c r="A19" s="55">
        <v>90</v>
      </c>
      <c r="B19" s="78">
        <v>352689978.9</v>
      </c>
      <c r="C19" s="79">
        <v>100</v>
      </c>
      <c r="D19" s="78">
        <v>160758569.89163998</v>
      </c>
      <c r="E19" s="50">
        <f>D19/B19*100</f>
        <v>45.58070246084897</v>
      </c>
      <c r="F19" s="49">
        <v>597493.5869999999</v>
      </c>
      <c r="G19" s="49"/>
      <c r="H19" s="50">
        <f>F19/B19*100</f>
        <v>0.16941042352933153</v>
      </c>
      <c r="I19" s="78">
        <v>101205499.42135999</v>
      </c>
      <c r="J19" s="87">
        <f>I19/B19*100</f>
        <v>28.695314717193966</v>
      </c>
      <c r="K19" s="49">
        <v>90128416</v>
      </c>
      <c r="L19" s="51">
        <f>K19/B19*100</f>
        <v>25.554572398427737</v>
      </c>
      <c r="M19" s="53" t="s">
        <v>60</v>
      </c>
    </row>
    <row r="20" spans="1:13" s="1" customFormat="1" ht="12" customHeight="1">
      <c r="A20" s="55">
        <v>91</v>
      </c>
      <c r="B20" s="78">
        <v>350477906.4611241</v>
      </c>
      <c r="C20" s="79">
        <v>100</v>
      </c>
      <c r="D20" s="78">
        <v>151853269.35706407</v>
      </c>
      <c r="E20" s="50">
        <v>43.327486999214884</v>
      </c>
      <c r="F20" s="49">
        <v>862545.442</v>
      </c>
      <c r="G20" s="49"/>
      <c r="H20" s="50">
        <v>0.2461055108178911</v>
      </c>
      <c r="I20" s="78">
        <v>105199485.66206004</v>
      </c>
      <c r="J20" s="87">
        <v>30.016010630823892</v>
      </c>
      <c r="K20" s="49">
        <v>92562606</v>
      </c>
      <c r="L20" s="51">
        <v>26.410396859143326</v>
      </c>
      <c r="M20" s="53" t="s">
        <v>79</v>
      </c>
    </row>
    <row r="21" spans="1:13" s="1" customFormat="1" ht="12" customHeight="1">
      <c r="A21" s="55">
        <v>92</v>
      </c>
      <c r="B21" s="78">
        <f>D21+F21+I21+K21</f>
        <v>357884755.0174927</v>
      </c>
      <c r="C21" s="79">
        <v>100</v>
      </c>
      <c r="D21" s="78">
        <v>147274669.7874927</v>
      </c>
      <c r="E21" s="50">
        <v>41.145674658303065</v>
      </c>
      <c r="F21" s="49">
        <v>579935.104</v>
      </c>
      <c r="G21" s="49"/>
      <c r="H21" s="50">
        <v>0.1620225741910957</v>
      </c>
      <c r="I21" s="78">
        <v>112592290.12600002</v>
      </c>
      <c r="J21" s="87">
        <v>31.456093198119646</v>
      </c>
      <c r="K21" s="49">
        <v>97437860</v>
      </c>
      <c r="L21" s="51">
        <f>K21/B21*100</f>
        <v>27.226043756805858</v>
      </c>
      <c r="M21" s="53" t="s">
        <v>81</v>
      </c>
    </row>
    <row r="22" spans="1:13" s="1" customFormat="1" ht="12" customHeight="1">
      <c r="A22" s="55" t="s">
        <v>91</v>
      </c>
      <c r="B22" s="78">
        <f>D22+F22+I22+K22</f>
        <v>386444325.7474844</v>
      </c>
      <c r="C22" s="79">
        <v>100</v>
      </c>
      <c r="D22" s="78">
        <v>162300578</v>
      </c>
      <c r="E22" s="50">
        <f>D22/B22*100</f>
        <v>41.998437339212636</v>
      </c>
      <c r="F22" s="49">
        <v>523843.83409400005</v>
      </c>
      <c r="G22" s="49"/>
      <c r="H22" s="50">
        <f>F22/B22*100</f>
        <v>0.1355548003145729</v>
      </c>
      <c r="I22" s="78">
        <v>124919409.9133904</v>
      </c>
      <c r="J22" s="87">
        <f>I22/B22*100</f>
        <v>32.325331642989866</v>
      </c>
      <c r="K22" s="49">
        <v>98700494</v>
      </c>
      <c r="L22" s="51">
        <f>K22/B22*100</f>
        <v>25.540676217482925</v>
      </c>
      <c r="M22" s="53" t="s">
        <v>92</v>
      </c>
    </row>
    <row r="23" spans="1:13" s="61" customFormat="1" ht="12" customHeight="1">
      <c r="A23" s="57">
        <v>94</v>
      </c>
      <c r="B23" s="81">
        <f>D23+F23+I23+K23</f>
        <v>382444469.71485984</v>
      </c>
      <c r="C23" s="82">
        <f>B23/$B23*100</f>
        <v>100</v>
      </c>
      <c r="D23" s="81">
        <f>SUM(D25,D26,D29)</f>
        <v>162630935</v>
      </c>
      <c r="E23" s="58">
        <f>D23/B23*100</f>
        <v>42.524065028644074</v>
      </c>
      <c r="F23" s="81">
        <f>SUM(F25:F29)</f>
        <v>614203.425328</v>
      </c>
      <c r="G23" s="56"/>
      <c r="H23" s="58">
        <f>F23/B23*100</f>
        <v>0.1605993742793387</v>
      </c>
      <c r="I23" s="81">
        <f>SUM(I25:I29)</f>
        <v>126388064.60040186</v>
      </c>
      <c r="J23" s="83">
        <f>I23/B23*100</f>
        <v>33.047429001819104</v>
      </c>
      <c r="K23" s="56">
        <f>SUM(K25:K29)</f>
        <v>92811266.68913001</v>
      </c>
      <c r="L23" s="59">
        <f>K23/B23*100</f>
        <v>24.26790659525749</v>
      </c>
      <c r="M23" s="60" t="s">
        <v>90</v>
      </c>
    </row>
    <row r="24" spans="1:13" s="1" customFormat="1" ht="12.75" customHeight="1">
      <c r="A24" s="94"/>
      <c r="B24" s="49"/>
      <c r="C24" s="62"/>
      <c r="D24" s="93"/>
      <c r="E24" s="58"/>
      <c r="F24" s="49"/>
      <c r="G24" s="49"/>
      <c r="H24" s="58"/>
      <c r="I24" s="49"/>
      <c r="J24" s="50"/>
      <c r="K24" s="49"/>
      <c r="L24" s="51"/>
      <c r="M24" s="63"/>
    </row>
    <row r="25" spans="1:13" s="1" customFormat="1" ht="12.75" customHeight="1">
      <c r="A25" s="64" t="s">
        <v>86</v>
      </c>
      <c r="B25" s="49">
        <f>D25+F25+I25+K25</f>
        <v>500163.7318058</v>
      </c>
      <c r="C25" s="65">
        <v>100</v>
      </c>
      <c r="D25" s="88">
        <v>422220</v>
      </c>
      <c r="E25" s="89">
        <f>D25/B25*100</f>
        <v>84.41635671495202</v>
      </c>
      <c r="F25" s="88">
        <v>7972.55</v>
      </c>
      <c r="G25" s="49"/>
      <c r="H25" s="89">
        <f aca="true" t="shared" si="0" ref="H25:H54">F25/B25*100</f>
        <v>1.5939880269238564</v>
      </c>
      <c r="I25" s="88">
        <v>69971.1818058</v>
      </c>
      <c r="J25" s="89">
        <f aca="true" t="shared" si="1" ref="J25:J54">I25/B25*100</f>
        <v>13.989655258124136</v>
      </c>
      <c r="K25" s="89">
        <v>0</v>
      </c>
      <c r="L25" s="92">
        <v>0</v>
      </c>
      <c r="M25" s="90" t="s">
        <v>61</v>
      </c>
    </row>
    <row r="26" spans="1:13" s="1" customFormat="1" ht="12.75" customHeight="1">
      <c r="A26" s="64" t="s">
        <v>85</v>
      </c>
      <c r="B26" s="49">
        <f aca="true" t="shared" si="2" ref="B26:B54">D26+F26+I26+K26</f>
        <v>4477807.9680558</v>
      </c>
      <c r="C26" s="65">
        <v>100</v>
      </c>
      <c r="D26" s="88">
        <v>96827</v>
      </c>
      <c r="E26" s="89">
        <f>D26/B26*100</f>
        <v>2.1623749989002077</v>
      </c>
      <c r="F26" s="88">
        <v>0</v>
      </c>
      <c r="G26" s="49"/>
      <c r="H26" s="89">
        <f t="shared" si="0"/>
        <v>0</v>
      </c>
      <c r="I26" s="88">
        <v>25451.565955799997</v>
      </c>
      <c r="J26" s="89">
        <f t="shared" si="1"/>
        <v>0.5683934223479151</v>
      </c>
      <c r="K26" s="88">
        <v>4355529.4021</v>
      </c>
      <c r="L26" s="92">
        <f aca="true" t="shared" si="3" ref="L26:L54">K26/B26*100</f>
        <v>97.26923157875189</v>
      </c>
      <c r="M26" s="90" t="s">
        <v>62</v>
      </c>
    </row>
    <row r="27" spans="1:13" s="1" customFormat="1" ht="12.75" customHeight="1">
      <c r="A27" s="64" t="s">
        <v>16</v>
      </c>
      <c r="B27" s="49">
        <f t="shared" si="2"/>
        <v>422165.429344</v>
      </c>
      <c r="C27" s="65">
        <v>100</v>
      </c>
      <c r="D27" s="88">
        <v>0</v>
      </c>
      <c r="E27" s="89">
        <v>0</v>
      </c>
      <c r="F27" s="88">
        <v>422165.429344</v>
      </c>
      <c r="G27" s="49"/>
      <c r="H27" s="89">
        <f t="shared" si="0"/>
        <v>100</v>
      </c>
      <c r="I27" s="88">
        <v>0</v>
      </c>
      <c r="J27" s="89">
        <v>0</v>
      </c>
      <c r="K27" s="88">
        <v>0</v>
      </c>
      <c r="L27" s="92">
        <v>0</v>
      </c>
      <c r="M27" s="91" t="s">
        <v>17</v>
      </c>
    </row>
    <row r="28" spans="1:13" s="1" customFormat="1" ht="12.75" customHeight="1">
      <c r="A28" s="64" t="s">
        <v>18</v>
      </c>
      <c r="B28" s="49">
        <f t="shared" si="2"/>
        <v>35717087.641150005</v>
      </c>
      <c r="C28" s="65">
        <v>100</v>
      </c>
      <c r="D28" s="88">
        <v>0</v>
      </c>
      <c r="E28" s="89">
        <v>0</v>
      </c>
      <c r="F28" s="88">
        <v>0</v>
      </c>
      <c r="G28" s="49"/>
      <c r="H28" s="89">
        <f t="shared" si="0"/>
        <v>0</v>
      </c>
      <c r="I28" s="88">
        <v>0</v>
      </c>
      <c r="J28" s="89">
        <v>0</v>
      </c>
      <c r="K28" s="88">
        <v>35717087.641150005</v>
      </c>
      <c r="L28" s="92">
        <f t="shared" si="3"/>
        <v>100</v>
      </c>
      <c r="M28" s="91" t="s">
        <v>50</v>
      </c>
    </row>
    <row r="29" spans="1:13" s="1" customFormat="1" ht="12.75" customHeight="1">
      <c r="A29" s="64" t="s">
        <v>19</v>
      </c>
      <c r="B29" s="49">
        <f t="shared" si="2"/>
        <v>341327244.94450426</v>
      </c>
      <c r="C29" s="65">
        <v>100</v>
      </c>
      <c r="D29" s="88">
        <f>SUM(D31:D54)-2</f>
        <v>162111888</v>
      </c>
      <c r="E29" s="89">
        <f>D29/B29*100</f>
        <v>47.49456435168469</v>
      </c>
      <c r="F29" s="88">
        <f>SUM(F31:F54)</f>
        <v>184065.44598400002</v>
      </c>
      <c r="G29" s="49"/>
      <c r="H29" s="89">
        <f t="shared" si="0"/>
        <v>0.053926385517196807</v>
      </c>
      <c r="I29" s="88">
        <f>SUM(I31:I54)</f>
        <v>126292641.85264026</v>
      </c>
      <c r="J29" s="89">
        <f t="shared" si="1"/>
        <v>37.0004573977603</v>
      </c>
      <c r="K29" s="88">
        <f>SUM(K31:K54)</f>
        <v>52738649.64588</v>
      </c>
      <c r="L29" s="92">
        <f t="shared" si="3"/>
        <v>15.45105186503781</v>
      </c>
      <c r="M29" s="84" t="s">
        <v>51</v>
      </c>
    </row>
    <row r="30" spans="1:13" s="1" customFormat="1" ht="12.75" customHeight="1">
      <c r="A30" s="94"/>
      <c r="B30" s="49"/>
      <c r="C30" s="65"/>
      <c r="D30" s="88"/>
      <c r="E30" s="89"/>
      <c r="F30" s="88"/>
      <c r="G30" s="49"/>
      <c r="H30" s="89"/>
      <c r="I30" s="88"/>
      <c r="J30" s="89"/>
      <c r="K30" s="88"/>
      <c r="L30" s="92"/>
      <c r="M30" s="84"/>
    </row>
    <row r="31" spans="1:13" s="1" customFormat="1" ht="12.75" customHeight="1">
      <c r="A31" s="48" t="s">
        <v>20</v>
      </c>
      <c r="B31" s="49">
        <f t="shared" si="2"/>
        <v>6404535.825050401</v>
      </c>
      <c r="C31" s="65">
        <v>100</v>
      </c>
      <c r="D31" s="88">
        <v>1972154</v>
      </c>
      <c r="E31" s="89">
        <f>D31/B31*100</f>
        <v>30.79308249453785</v>
      </c>
      <c r="F31" s="88">
        <v>0</v>
      </c>
      <c r="G31" s="49"/>
      <c r="H31" s="89">
        <f t="shared" si="0"/>
        <v>0</v>
      </c>
      <c r="I31" s="88">
        <v>1415756.5370504</v>
      </c>
      <c r="J31" s="89">
        <f t="shared" si="1"/>
        <v>22.105529201864655</v>
      </c>
      <c r="K31" s="88">
        <v>3016625.288</v>
      </c>
      <c r="L31" s="92">
        <f t="shared" si="3"/>
        <v>47.10138830359749</v>
      </c>
      <c r="M31" s="85" t="s">
        <v>63</v>
      </c>
    </row>
    <row r="32" spans="1:13" s="1" customFormat="1" ht="12.75" customHeight="1">
      <c r="A32" s="48" t="s">
        <v>21</v>
      </c>
      <c r="B32" s="49">
        <f t="shared" si="2"/>
        <v>10921947.879052319</v>
      </c>
      <c r="C32" s="65">
        <v>100</v>
      </c>
      <c r="D32" s="88">
        <v>4301929</v>
      </c>
      <c r="E32" s="89">
        <f>D32/B32*100</f>
        <v>39.3879283039874</v>
      </c>
      <c r="F32" s="88">
        <v>0</v>
      </c>
      <c r="G32" s="49"/>
      <c r="H32" s="89">
        <f t="shared" si="0"/>
        <v>0</v>
      </c>
      <c r="I32" s="88">
        <v>2355569.33808232</v>
      </c>
      <c r="J32" s="89">
        <f t="shared" si="1"/>
        <v>21.56730066987565</v>
      </c>
      <c r="K32" s="88">
        <v>4264449.5409699995</v>
      </c>
      <c r="L32" s="92">
        <f t="shared" si="3"/>
        <v>39.04477102613696</v>
      </c>
      <c r="M32" s="85" t="s">
        <v>64</v>
      </c>
    </row>
    <row r="33" spans="1:13" s="1" customFormat="1" ht="12.75" customHeight="1">
      <c r="A33" s="48" t="s">
        <v>22</v>
      </c>
      <c r="B33" s="49">
        <f t="shared" si="2"/>
        <v>8144823.68071149</v>
      </c>
      <c r="C33" s="65">
        <v>100</v>
      </c>
      <c r="D33" s="88">
        <v>3521595</v>
      </c>
      <c r="E33" s="89">
        <f>D33/B33*100</f>
        <v>43.23721590609524</v>
      </c>
      <c r="F33" s="88">
        <v>4455</v>
      </c>
      <c r="G33" s="49"/>
      <c r="H33" s="89">
        <f t="shared" si="0"/>
        <v>0.05469731665954043</v>
      </c>
      <c r="I33" s="88">
        <v>4243259.29096149</v>
      </c>
      <c r="J33" s="89">
        <f t="shared" si="1"/>
        <v>52.097620001404636</v>
      </c>
      <c r="K33" s="88">
        <v>375514.38975</v>
      </c>
      <c r="L33" s="92">
        <f t="shared" si="3"/>
        <v>4.610466775840591</v>
      </c>
      <c r="M33" s="85" t="s">
        <v>65</v>
      </c>
    </row>
    <row r="34" spans="1:13" s="1" customFormat="1" ht="12.75" customHeight="1">
      <c r="A34" s="48" t="s">
        <v>23</v>
      </c>
      <c r="B34" s="49">
        <f t="shared" si="2"/>
        <v>5341991.534953111</v>
      </c>
      <c r="C34" s="65">
        <v>100</v>
      </c>
      <c r="D34" s="88">
        <v>2664796</v>
      </c>
      <c r="E34" s="89">
        <f>D34/B34*100</f>
        <v>49.883942768609984</v>
      </c>
      <c r="F34" s="88">
        <v>373.29</v>
      </c>
      <c r="G34" s="49"/>
      <c r="H34" s="89">
        <f t="shared" si="0"/>
        <v>0.006987843345642377</v>
      </c>
      <c r="I34" s="88">
        <v>2508589.71495311</v>
      </c>
      <c r="J34" s="89">
        <f t="shared" si="1"/>
        <v>46.95982197911007</v>
      </c>
      <c r="K34" s="88">
        <v>168232.53</v>
      </c>
      <c r="L34" s="92">
        <f t="shared" si="3"/>
        <v>3.149247408934291</v>
      </c>
      <c r="M34" s="85" t="s">
        <v>66</v>
      </c>
    </row>
    <row r="35" spans="1:13" s="1" customFormat="1" ht="12.75" customHeight="1">
      <c r="A35" s="48" t="s">
        <v>24</v>
      </c>
      <c r="B35" s="49">
        <f t="shared" si="2"/>
        <v>8269556.81264052</v>
      </c>
      <c r="C35" s="65">
        <v>100</v>
      </c>
      <c r="D35" s="88">
        <v>5114277</v>
      </c>
      <c r="E35" s="89">
        <f>D35/B35*100</f>
        <v>61.84463225625969</v>
      </c>
      <c r="F35" s="88">
        <v>21956.552412</v>
      </c>
      <c r="G35" s="49"/>
      <c r="H35" s="89">
        <f t="shared" si="0"/>
        <v>0.2655106302485047</v>
      </c>
      <c r="I35" s="88">
        <v>2913500.12715852</v>
      </c>
      <c r="J35" s="89">
        <f t="shared" si="1"/>
        <v>35.23163566280913</v>
      </c>
      <c r="K35" s="88">
        <v>219823.13306999998</v>
      </c>
      <c r="L35" s="92">
        <f t="shared" si="3"/>
        <v>2.658221450682665</v>
      </c>
      <c r="M35" s="85" t="s">
        <v>67</v>
      </c>
    </row>
    <row r="36" spans="1:13" s="1" customFormat="1" ht="12.75" customHeight="1">
      <c r="A36" s="76"/>
      <c r="B36" s="49"/>
      <c r="C36" s="65"/>
      <c r="D36" s="88"/>
      <c r="E36" s="89"/>
      <c r="F36" s="88"/>
      <c r="G36" s="49"/>
      <c r="H36" s="89"/>
      <c r="I36" s="88"/>
      <c r="J36" s="89"/>
      <c r="K36" s="88"/>
      <c r="L36" s="92"/>
      <c r="M36" s="85"/>
    </row>
    <row r="37" spans="1:13" s="1" customFormat="1" ht="12.75" customHeight="1">
      <c r="A37" s="48" t="s">
        <v>25</v>
      </c>
      <c r="B37" s="49">
        <f t="shared" si="2"/>
        <v>18238562.8000025</v>
      </c>
      <c r="C37" s="65">
        <v>100</v>
      </c>
      <c r="D37" s="88">
        <v>14509078</v>
      </c>
      <c r="E37" s="89">
        <f>D37/B37*100</f>
        <v>79.5516519536178</v>
      </c>
      <c r="F37" s="88">
        <v>0</v>
      </c>
      <c r="G37" s="49"/>
      <c r="H37" s="89">
        <f t="shared" si="0"/>
        <v>0</v>
      </c>
      <c r="I37" s="88">
        <v>3540890.812132501</v>
      </c>
      <c r="J37" s="89">
        <f t="shared" si="1"/>
        <v>19.41430830356883</v>
      </c>
      <c r="K37" s="88">
        <v>188593.98787</v>
      </c>
      <c r="L37" s="92">
        <f t="shared" si="3"/>
        <v>1.0340397428133654</v>
      </c>
      <c r="M37" s="85" t="s">
        <v>68</v>
      </c>
    </row>
    <row r="38" spans="1:13" s="1" customFormat="1" ht="12.75" customHeight="1">
      <c r="A38" s="48" t="s">
        <v>26</v>
      </c>
      <c r="B38" s="49">
        <f t="shared" si="2"/>
        <v>40745384.776048146</v>
      </c>
      <c r="C38" s="65">
        <v>100</v>
      </c>
      <c r="D38" s="88">
        <v>17727666</v>
      </c>
      <c r="E38" s="89">
        <f>D38/B38*100</f>
        <v>43.50840247904855</v>
      </c>
      <c r="F38" s="88">
        <v>0</v>
      </c>
      <c r="G38" s="49"/>
      <c r="H38" s="89">
        <f t="shared" si="0"/>
        <v>0</v>
      </c>
      <c r="I38" s="88">
        <v>19574319.376048148</v>
      </c>
      <c r="J38" s="89">
        <f t="shared" si="1"/>
        <v>48.0405805065676</v>
      </c>
      <c r="K38" s="88">
        <v>3443399.4</v>
      </c>
      <c r="L38" s="92">
        <f t="shared" si="3"/>
        <v>8.45101701438386</v>
      </c>
      <c r="M38" s="85" t="s">
        <v>69</v>
      </c>
    </row>
    <row r="39" spans="1:13" s="1" customFormat="1" ht="12.75" customHeight="1">
      <c r="A39" s="48" t="s">
        <v>27</v>
      </c>
      <c r="B39" s="49">
        <f t="shared" si="2"/>
        <v>21359833.057308197</v>
      </c>
      <c r="C39" s="65">
        <v>100</v>
      </c>
      <c r="D39" s="88">
        <v>17373223</v>
      </c>
      <c r="E39" s="89">
        <f>D39/B39*100</f>
        <v>81.3359493652775</v>
      </c>
      <c r="F39" s="88">
        <v>2779.60542</v>
      </c>
      <c r="G39" s="49"/>
      <c r="H39" s="89">
        <f t="shared" si="0"/>
        <v>0.013013235695908057</v>
      </c>
      <c r="I39" s="88">
        <v>3942169.8018881995</v>
      </c>
      <c r="J39" s="89">
        <f t="shared" si="1"/>
        <v>18.455995378388028</v>
      </c>
      <c r="K39" s="88">
        <v>41660.65</v>
      </c>
      <c r="L39" s="92">
        <f t="shared" si="3"/>
        <v>0.19504202063857398</v>
      </c>
      <c r="M39" s="85" t="s">
        <v>70</v>
      </c>
    </row>
    <row r="40" spans="1:13" s="1" customFormat="1" ht="12.75" customHeight="1">
      <c r="A40" s="48" t="s">
        <v>28</v>
      </c>
      <c r="B40" s="49">
        <f t="shared" si="2"/>
        <v>47946968.26779195</v>
      </c>
      <c r="C40" s="65">
        <v>100</v>
      </c>
      <c r="D40" s="88">
        <v>23073786</v>
      </c>
      <c r="E40" s="89">
        <f>D40/B40*100</f>
        <v>48.12355574001883</v>
      </c>
      <c r="F40" s="88">
        <v>150</v>
      </c>
      <c r="G40" s="49"/>
      <c r="H40" s="89">
        <f t="shared" si="0"/>
        <v>0.0003128456405464983</v>
      </c>
      <c r="I40" s="88">
        <v>20840778.25594195</v>
      </c>
      <c r="J40" s="89">
        <f t="shared" si="1"/>
        <v>43.46631081978462</v>
      </c>
      <c r="K40" s="88">
        <v>4032254.01185</v>
      </c>
      <c r="L40" s="92">
        <f t="shared" si="3"/>
        <v>8.409820594556004</v>
      </c>
      <c r="M40" s="85" t="s">
        <v>71</v>
      </c>
    </row>
    <row r="41" spans="1:13" s="1" customFormat="1" ht="12.75" customHeight="1">
      <c r="A41" s="48" t="s">
        <v>29</v>
      </c>
      <c r="B41" s="49">
        <f t="shared" si="2"/>
        <v>29277450.997242767</v>
      </c>
      <c r="C41" s="65">
        <v>100</v>
      </c>
      <c r="D41" s="88">
        <v>13785859</v>
      </c>
      <c r="E41" s="89">
        <f>D41/B41*100</f>
        <v>47.0869509825097</v>
      </c>
      <c r="F41" s="88">
        <v>0</v>
      </c>
      <c r="G41" s="49"/>
      <c r="H41" s="89">
        <f t="shared" si="0"/>
        <v>0</v>
      </c>
      <c r="I41" s="88">
        <v>8538842.967082769</v>
      </c>
      <c r="J41" s="89">
        <f t="shared" si="1"/>
        <v>29.165254064935237</v>
      </c>
      <c r="K41" s="88">
        <v>6952749.03016</v>
      </c>
      <c r="L41" s="92">
        <f t="shared" si="3"/>
        <v>23.74779495255506</v>
      </c>
      <c r="M41" s="85" t="s">
        <v>72</v>
      </c>
    </row>
    <row r="42" spans="1:13" s="1" customFormat="1" ht="12.75" customHeight="1">
      <c r="A42" s="75"/>
      <c r="B42" s="49"/>
      <c r="C42" s="65"/>
      <c r="D42" s="88"/>
      <c r="E42" s="89"/>
      <c r="F42" s="88"/>
      <c r="G42" s="49"/>
      <c r="H42" s="89"/>
      <c r="I42" s="88"/>
      <c r="J42" s="89"/>
      <c r="K42" s="88"/>
      <c r="L42" s="92"/>
      <c r="M42" s="85"/>
    </row>
    <row r="43" spans="1:13" s="1" customFormat="1" ht="12.75" customHeight="1">
      <c r="A43" s="48" t="s">
        <v>30</v>
      </c>
      <c r="B43" s="49">
        <f t="shared" si="2"/>
        <v>38038985.43379775</v>
      </c>
      <c r="C43" s="65">
        <v>100</v>
      </c>
      <c r="D43" s="88">
        <v>16644888</v>
      </c>
      <c r="E43" s="89">
        <f aca="true" t="shared" si="4" ref="E43:E48">D43/B43*100</f>
        <v>43.75744465889716</v>
      </c>
      <c r="F43" s="88">
        <v>131423.227</v>
      </c>
      <c r="G43" s="49"/>
      <c r="H43" s="89">
        <f t="shared" si="0"/>
        <v>0.3454961416589994</v>
      </c>
      <c r="I43" s="88">
        <v>16854130.05629775</v>
      </c>
      <c r="J43" s="89">
        <f t="shared" si="1"/>
        <v>44.30751731175987</v>
      </c>
      <c r="K43" s="88">
        <v>4408544.1505</v>
      </c>
      <c r="L43" s="92">
        <f t="shared" si="3"/>
        <v>11.589541887683987</v>
      </c>
      <c r="M43" s="85" t="s">
        <v>73</v>
      </c>
    </row>
    <row r="44" spans="1:13" s="1" customFormat="1" ht="12.75" customHeight="1">
      <c r="A44" s="48" t="s">
        <v>31</v>
      </c>
      <c r="B44" s="49">
        <f t="shared" si="2"/>
        <v>20782485.275310647</v>
      </c>
      <c r="C44" s="65">
        <v>100</v>
      </c>
      <c r="D44" s="88">
        <v>9209372</v>
      </c>
      <c r="E44" s="89">
        <f t="shared" si="4"/>
        <v>44.31314098386793</v>
      </c>
      <c r="F44" s="88">
        <v>0</v>
      </c>
      <c r="G44" s="49"/>
      <c r="H44" s="89">
        <f t="shared" si="0"/>
        <v>0</v>
      </c>
      <c r="I44" s="88">
        <v>8721557.768480647</v>
      </c>
      <c r="J44" s="89">
        <f t="shared" si="1"/>
        <v>41.9659037547437</v>
      </c>
      <c r="K44" s="88">
        <v>2851555.5068300003</v>
      </c>
      <c r="L44" s="92">
        <f t="shared" si="3"/>
        <v>13.720955261388374</v>
      </c>
      <c r="M44" s="85" t="s">
        <v>74</v>
      </c>
    </row>
    <row r="45" spans="1:13" s="1" customFormat="1" ht="12.75" customHeight="1">
      <c r="A45" s="48" t="s">
        <v>32</v>
      </c>
      <c r="B45" s="49">
        <f t="shared" si="2"/>
        <v>56961197.06084733</v>
      </c>
      <c r="C45" s="65">
        <v>100</v>
      </c>
      <c r="D45" s="88">
        <v>18455131</v>
      </c>
      <c r="E45" s="89">
        <f t="shared" si="4"/>
        <v>32.39947885976796</v>
      </c>
      <c r="F45" s="88">
        <v>972.134928</v>
      </c>
      <c r="G45" s="49"/>
      <c r="H45" s="89">
        <f t="shared" si="0"/>
        <v>0.0017066616892926986</v>
      </c>
      <c r="I45" s="88">
        <v>26522074.40203933</v>
      </c>
      <c r="J45" s="89">
        <f t="shared" si="1"/>
        <v>46.56165209047101</v>
      </c>
      <c r="K45" s="88">
        <v>11983019.52388</v>
      </c>
      <c r="L45" s="92">
        <f t="shared" si="3"/>
        <v>21.03716238807174</v>
      </c>
      <c r="M45" s="85" t="s">
        <v>75</v>
      </c>
    </row>
    <row r="46" spans="1:13" s="1" customFormat="1" ht="12.75" customHeight="1">
      <c r="A46" s="48" t="s">
        <v>33</v>
      </c>
      <c r="B46" s="49">
        <f t="shared" si="2"/>
        <v>9350298.49325535</v>
      </c>
      <c r="C46" s="65">
        <v>100</v>
      </c>
      <c r="D46" s="88">
        <v>6884894</v>
      </c>
      <c r="E46" s="89">
        <f t="shared" si="4"/>
        <v>73.63287926012501</v>
      </c>
      <c r="F46" s="88">
        <v>19386.269424</v>
      </c>
      <c r="G46" s="49"/>
      <c r="H46" s="89">
        <f t="shared" si="0"/>
        <v>0.20733316094650767</v>
      </c>
      <c r="I46" s="88">
        <v>1520878.6098313502</v>
      </c>
      <c r="J46" s="89">
        <f t="shared" si="1"/>
        <v>16.265562120058576</v>
      </c>
      <c r="K46" s="88">
        <v>925139.614</v>
      </c>
      <c r="L46" s="92">
        <f t="shared" si="3"/>
        <v>9.894225458869904</v>
      </c>
      <c r="M46" s="85" t="s">
        <v>76</v>
      </c>
    </row>
    <row r="47" spans="1:13" s="1" customFormat="1" ht="12.75" customHeight="1">
      <c r="A47" s="48" t="s">
        <v>34</v>
      </c>
      <c r="B47" s="49">
        <f t="shared" si="2"/>
        <v>6906745.296541779</v>
      </c>
      <c r="C47" s="65">
        <v>100</v>
      </c>
      <c r="D47" s="88">
        <v>4784092</v>
      </c>
      <c r="E47" s="89">
        <f t="shared" si="4"/>
        <v>69.26695273380653</v>
      </c>
      <c r="F47" s="88">
        <v>2569.3668</v>
      </c>
      <c r="G47" s="49"/>
      <c r="H47" s="89">
        <f t="shared" si="0"/>
        <v>0.03720083323886993</v>
      </c>
      <c r="I47" s="88">
        <v>1602215.4477417797</v>
      </c>
      <c r="J47" s="89">
        <f t="shared" si="1"/>
        <v>23.197836013208885</v>
      </c>
      <c r="K47" s="88">
        <v>517868.482</v>
      </c>
      <c r="L47" s="92">
        <f t="shared" si="3"/>
        <v>7.49801041974572</v>
      </c>
      <c r="M47" s="85" t="s">
        <v>77</v>
      </c>
    </row>
    <row r="48" spans="1:13" s="1" customFormat="1" ht="12.75" customHeight="1">
      <c r="A48" s="48" t="s">
        <v>35</v>
      </c>
      <c r="B48" s="49">
        <f t="shared" si="2"/>
        <v>4214144.71658845</v>
      </c>
      <c r="C48" s="65">
        <v>100</v>
      </c>
      <c r="D48" s="88">
        <v>104265</v>
      </c>
      <c r="E48" s="89">
        <f t="shared" si="4"/>
        <v>2.4741675241852508</v>
      </c>
      <c r="F48" s="88">
        <v>0</v>
      </c>
      <c r="G48" s="49"/>
      <c r="H48" s="89">
        <f t="shared" si="0"/>
        <v>0</v>
      </c>
      <c r="I48" s="88">
        <v>190374.31658845002</v>
      </c>
      <c r="J48" s="89">
        <f t="shared" si="1"/>
        <v>4.517507807433986</v>
      </c>
      <c r="K48" s="88">
        <v>3919505.4</v>
      </c>
      <c r="L48" s="92">
        <f t="shared" si="3"/>
        <v>93.00832466838077</v>
      </c>
      <c r="M48" s="85" t="s">
        <v>78</v>
      </c>
    </row>
    <row r="49" spans="1:13" s="1" customFormat="1" ht="12.75" customHeight="1">
      <c r="A49" s="75"/>
      <c r="B49" s="49"/>
      <c r="C49" s="65"/>
      <c r="D49" s="88"/>
      <c r="E49" s="89"/>
      <c r="F49" s="88"/>
      <c r="G49" s="49"/>
      <c r="H49" s="89"/>
      <c r="I49" s="88"/>
      <c r="J49" s="89"/>
      <c r="K49" s="88"/>
      <c r="L49" s="92"/>
      <c r="M49" s="85"/>
    </row>
    <row r="50" spans="1:13" s="1" customFormat="1" ht="12.75" customHeight="1">
      <c r="A50" s="48" t="s">
        <v>36</v>
      </c>
      <c r="B50" s="49">
        <f t="shared" si="2"/>
        <v>2301765.7733023</v>
      </c>
      <c r="C50" s="65">
        <v>100</v>
      </c>
      <c r="D50" s="88">
        <v>55337</v>
      </c>
      <c r="E50" s="89">
        <f>D50/B50*100</f>
        <v>2.4041108196951355</v>
      </c>
      <c r="F50" s="88">
        <v>0</v>
      </c>
      <c r="G50" s="49"/>
      <c r="H50" s="89">
        <f t="shared" si="0"/>
        <v>0</v>
      </c>
      <c r="I50" s="88">
        <v>13569.3733023</v>
      </c>
      <c r="J50" s="89">
        <f t="shared" si="1"/>
        <v>0.5895201614207807</v>
      </c>
      <c r="K50" s="88">
        <v>2232859.4</v>
      </c>
      <c r="L50" s="92">
        <f t="shared" si="3"/>
        <v>97.00636901888409</v>
      </c>
      <c r="M50" s="85" t="s">
        <v>52</v>
      </c>
    </row>
    <row r="51" spans="1:13" s="1" customFormat="1" ht="12.75" customHeight="1">
      <c r="A51" s="48" t="s">
        <v>80</v>
      </c>
      <c r="B51" s="49">
        <f t="shared" si="2"/>
        <v>2798591.77047083</v>
      </c>
      <c r="C51" s="65">
        <v>100</v>
      </c>
      <c r="D51" s="88">
        <v>225125</v>
      </c>
      <c r="E51" s="89">
        <f>D51/B51*100</f>
        <v>8.044224326512808</v>
      </c>
      <c r="F51" s="88">
        <v>0</v>
      </c>
      <c r="G51" s="49"/>
      <c r="H51" s="89">
        <f t="shared" si="0"/>
        <v>0</v>
      </c>
      <c r="I51" s="88">
        <v>206102.91747082997</v>
      </c>
      <c r="J51" s="89">
        <f t="shared" si="1"/>
        <v>7.364522387491891</v>
      </c>
      <c r="K51" s="88">
        <v>2367363.853</v>
      </c>
      <c r="L51" s="92">
        <f t="shared" si="3"/>
        <v>84.5912532859953</v>
      </c>
      <c r="M51" s="85" t="s">
        <v>53</v>
      </c>
    </row>
    <row r="52" spans="1:13" s="1" customFormat="1" ht="12.75" customHeight="1">
      <c r="A52" s="48" t="s">
        <v>37</v>
      </c>
      <c r="B52" s="49">
        <f t="shared" si="2"/>
        <v>679101.98944337</v>
      </c>
      <c r="C52" s="65">
        <v>100</v>
      </c>
      <c r="D52" s="88">
        <v>512694</v>
      </c>
      <c r="E52" s="89">
        <f>D52/B52*100</f>
        <v>75.49587660908381</v>
      </c>
      <c r="F52" s="88">
        <v>0</v>
      </c>
      <c r="G52" s="49"/>
      <c r="H52" s="89">
        <f t="shared" si="0"/>
        <v>0</v>
      </c>
      <c r="I52" s="88">
        <v>166407.98944337</v>
      </c>
      <c r="J52" s="89">
        <f t="shared" si="1"/>
        <v>24.504123390916185</v>
      </c>
      <c r="K52" s="88">
        <v>0</v>
      </c>
      <c r="L52" s="92">
        <f t="shared" si="3"/>
        <v>0</v>
      </c>
      <c r="M52" s="85" t="s">
        <v>54</v>
      </c>
    </row>
    <row r="53" spans="1:13" s="1" customFormat="1" ht="12.75" customHeight="1">
      <c r="A53" s="48" t="s">
        <v>38</v>
      </c>
      <c r="B53" s="49">
        <f t="shared" si="2"/>
        <v>610406.11185505</v>
      </c>
      <c r="C53" s="65">
        <v>100</v>
      </c>
      <c r="D53" s="88">
        <v>480000</v>
      </c>
      <c r="E53" s="89">
        <f>D53/B53*100</f>
        <v>78.63617199723963</v>
      </c>
      <c r="F53" s="88">
        <v>0</v>
      </c>
      <c r="G53" s="49"/>
      <c r="H53" s="89">
        <f t="shared" si="0"/>
        <v>0</v>
      </c>
      <c r="I53" s="88">
        <v>130406.11185505001</v>
      </c>
      <c r="J53" s="89">
        <f t="shared" si="1"/>
        <v>21.36382800276038</v>
      </c>
      <c r="K53" s="88">
        <v>0</v>
      </c>
      <c r="L53" s="92">
        <f t="shared" si="3"/>
        <v>0</v>
      </c>
      <c r="M53" s="85" t="s">
        <v>55</v>
      </c>
    </row>
    <row r="54" spans="1:13" s="1" customFormat="1" ht="12.75" customHeight="1">
      <c r="A54" s="48" t="s">
        <v>39</v>
      </c>
      <c r="B54" s="49">
        <f t="shared" si="2"/>
        <v>2032469.3922899999</v>
      </c>
      <c r="C54" s="65">
        <v>100</v>
      </c>
      <c r="D54" s="88">
        <v>711729</v>
      </c>
      <c r="E54" s="89">
        <f>D54/B54*100</f>
        <v>35.01794431443266</v>
      </c>
      <c r="F54" s="88">
        <v>0</v>
      </c>
      <c r="G54" s="49"/>
      <c r="H54" s="89">
        <f t="shared" si="0"/>
        <v>0</v>
      </c>
      <c r="I54" s="88">
        <v>491248.6382899999</v>
      </c>
      <c r="J54" s="89">
        <f t="shared" si="1"/>
        <v>24.17003868070584</v>
      </c>
      <c r="K54" s="88">
        <v>829491.754</v>
      </c>
      <c r="L54" s="92">
        <f t="shared" si="3"/>
        <v>40.8120170048615</v>
      </c>
      <c r="M54" s="85" t="s">
        <v>56</v>
      </c>
    </row>
    <row r="55" spans="1:13" s="72" customFormat="1" ht="4.5" customHeight="1">
      <c r="A55" s="77"/>
      <c r="B55" s="66"/>
      <c r="C55" s="67"/>
      <c r="D55" s="66"/>
      <c r="E55" s="68"/>
      <c r="F55" s="66"/>
      <c r="G55" s="69"/>
      <c r="H55" s="67"/>
      <c r="I55" s="66"/>
      <c r="J55" s="67"/>
      <c r="K55" s="66"/>
      <c r="L55" s="70"/>
      <c r="M55" s="71"/>
    </row>
    <row r="56" spans="1:8" s="95" customFormat="1" ht="11.25" customHeight="1">
      <c r="A56" s="72" t="s">
        <v>84</v>
      </c>
      <c r="E56" s="96"/>
      <c r="H56" s="97" t="s">
        <v>93</v>
      </c>
    </row>
    <row r="57" s="72" customFormat="1" ht="10.5" customHeight="1">
      <c r="J57" s="98"/>
    </row>
    <row r="58" s="41" customFormat="1" ht="10.5" customHeight="1">
      <c r="J58" s="73"/>
    </row>
    <row r="59" spans="2:11" s="41" customFormat="1" ht="10.5" customHeight="1">
      <c r="B59" s="86"/>
      <c r="D59" s="86"/>
      <c r="I59" s="86"/>
      <c r="J59" s="73"/>
      <c r="K59" s="86"/>
    </row>
    <row r="60" s="41" customFormat="1" ht="10.5">
      <c r="J60" s="73"/>
    </row>
    <row r="61" s="41" customFormat="1" ht="10.5">
      <c r="J61" s="73"/>
    </row>
    <row r="62" s="41" customFormat="1" ht="10.5">
      <c r="J62" s="73"/>
    </row>
    <row r="63" s="41" customFormat="1" ht="10.5">
      <c r="J63" s="73"/>
    </row>
    <row r="64" s="41" customFormat="1" ht="10.5">
      <c r="J64" s="73"/>
    </row>
    <row r="65" s="41" customFormat="1" ht="10.5">
      <c r="J65" s="73"/>
    </row>
    <row r="66" s="41" customFormat="1" ht="10.5">
      <c r="J66" s="73"/>
    </row>
    <row r="67" s="41" customFormat="1" ht="10.5">
      <c r="J67" s="73"/>
    </row>
    <row r="68" s="41" customFormat="1" ht="10.5"/>
    <row r="69" s="41" customFormat="1" ht="10.5"/>
    <row r="70" s="41" customFormat="1" ht="10.5"/>
    <row r="71" s="41" customFormat="1" ht="10.5"/>
    <row r="72" s="41" customFormat="1" ht="10.5"/>
    <row r="73" s="41" customFormat="1" ht="10.5"/>
    <row r="74" s="41" customFormat="1" ht="10.5"/>
    <row r="75" s="41" customFormat="1" ht="10.5"/>
    <row r="76" s="41" customFormat="1" ht="10.5"/>
    <row r="77" s="41" customFormat="1" ht="10.5"/>
    <row r="78" s="41" customFormat="1" ht="10.5"/>
    <row r="79" s="41" customFormat="1" ht="10.5"/>
    <row r="80" s="41" customFormat="1" ht="10.5"/>
    <row r="81" s="41" customFormat="1" ht="10.5"/>
    <row r="82" s="41" customFormat="1" ht="10.5"/>
    <row r="83" s="41" customFormat="1" ht="10.5"/>
    <row r="84" s="41" customFormat="1" ht="10.5"/>
    <row r="85" s="41" customFormat="1" ht="10.5"/>
    <row r="86" s="41" customFormat="1" ht="10.5"/>
    <row r="87" s="41" customFormat="1" ht="10.5"/>
    <row r="88" s="41" customFormat="1" ht="10.5"/>
    <row r="89" s="41" customFormat="1" ht="10.5"/>
    <row r="90" s="41" customFormat="1" ht="10.5"/>
    <row r="91" s="41" customFormat="1" ht="10.5"/>
    <row r="92" s="41" customFormat="1" ht="10.5"/>
    <row r="93" s="41" customFormat="1" ht="10.5"/>
    <row r="94" s="41" customFormat="1" ht="10.5"/>
    <row r="95" s="41" customFormat="1" ht="10.5"/>
    <row r="96" s="41" customFormat="1" ht="10.5"/>
    <row r="97" s="41" customFormat="1" ht="10.5"/>
    <row r="98" s="41" customFormat="1" ht="10.5"/>
    <row r="99" s="41" customFormat="1" ht="10.5"/>
    <row r="100" s="41" customFormat="1" ht="10.5"/>
    <row r="101" s="41" customFormat="1" ht="10.5"/>
    <row r="102" s="41" customFormat="1" ht="10.5"/>
    <row r="103" s="41" customFormat="1" ht="10.5"/>
    <row r="104" s="41" customFormat="1" ht="10.5"/>
    <row r="105" s="41" customFormat="1" ht="10.5"/>
    <row r="106" s="41" customFormat="1" ht="10.5"/>
  </sheetData>
  <mergeCells count="4">
    <mergeCell ref="A2:F2"/>
    <mergeCell ref="H2:M2"/>
    <mergeCell ref="A6:A7"/>
    <mergeCell ref="M6:M7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2006-07-04T03:10:50Z</dcterms:modified>
  <cp:category/>
  <cp:version/>
  <cp:contentType/>
  <cp:contentStatus/>
</cp:coreProperties>
</file>