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0"/>
  </bookViews>
  <sheets>
    <sheet name="168a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<sst xmlns="http://schemas.openxmlformats.org/spreadsheetml/2006/main" count="61" uniqueCount="60">
  <si>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10</t>
  </si>
  <si>
    <t>11</t>
  </si>
  <si>
    <t>12</t>
  </si>
  <si>
    <t>General Index</t>
  </si>
  <si>
    <t>Group Index</t>
  </si>
  <si>
    <t>Vegetables</t>
  </si>
  <si>
    <t>Fruits</t>
  </si>
  <si>
    <r>
      <t>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</si>
  <si>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t>Agricultural Products</t>
  </si>
  <si>
    <t>普通作物類</t>
  </si>
  <si>
    <t>特用作物類</t>
  </si>
  <si>
    <t>Common Crops</t>
  </si>
  <si>
    <t>Livestock</t>
  </si>
  <si>
    <t>Poultry</t>
  </si>
  <si>
    <r>
      <t>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</si>
  <si>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t>青   果   類</t>
  </si>
  <si>
    <t>蔬   菜   類</t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</si>
  <si>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類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</si>
  <si>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</si>
  <si>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 xml:space="preserve">   168     98</t>
    </r>
    <r>
      <rPr>
        <sz val="7"/>
        <rFont val="標楷體"/>
        <family val="4"/>
      </rPr>
      <t>年農業統計年報</t>
    </r>
  </si>
  <si>
    <t xml:space="preserve">AG. STATISTICS YEARBOOK 2009     169   </t>
  </si>
  <si>
    <r>
      <t xml:space="preserve">  10.  </t>
    </r>
    <r>
      <rPr>
        <sz val="14"/>
        <rFont val="標楷體"/>
        <family val="4"/>
      </rPr>
      <t>農民所得物價指數</t>
    </r>
  </si>
  <si>
    <t>10. Indices of Prices Received by Farmers</t>
  </si>
  <si>
    <r>
      <t>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    Livestock Products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</si>
  <si>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=100</t>
    </r>
  </si>
  <si>
    <r>
      <t>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</si>
  <si>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花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</si>
  <si>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</si>
  <si>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</si>
  <si>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r>
      <t>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</si>
  <si>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Base: The year of 
2006=100</t>
  </si>
  <si>
    <t>Products of Livestock &amp; Poultry</t>
  </si>
  <si>
    <t>Special Crops</t>
  </si>
  <si>
    <t>Ornamental Plants</t>
  </si>
  <si>
    <r>
      <t xml:space="preserve">民國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年</t>
    </r>
  </si>
  <si>
    <r>
      <t xml:space="preserve">民國 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 xml:space="preserve">   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</si>
  <si>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</si>
  <si>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</si>
  <si>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</si>
  <si>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</si>
  <si>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</si>
  <si>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</si>
  <si>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</si>
  <si>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</si>
  <si>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</si>
  <si>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</si>
  <si>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</si>
  <si>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</si>
  <si>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</si>
  <si>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</si>
  <si>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</si>
  <si>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</si>
  <si>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</si>
  <si>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</si>
  <si>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</si>
  <si>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</si>
  <si>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</si>
  <si>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r>
      <t xml:space="preserve">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</si>
  <si>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 COA, Executive Yuan.</t>
    </r>
  </si>
  <si>
    <t xml:space="preserve">   97  r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</si>
</sst>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  <numFmt numFmtId="219" formatCode="#,##0.00;[Red]#,##0.00"/>
    <numFmt numFmtId="220" formatCode="###\ ###\ ###\ ##0.00"/>
    <numFmt numFmtId="221" formatCode="##\ ###\ ###\ ##0.00"/>
    <numFmt numFmtId="222" formatCode="#\ ###\ ###\ ##0.00"/>
    <numFmt numFmtId="223" formatCode="####\ ###\ ###\ ##0.00"/>
  </numFmts>
  <fonts count="3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細明體"/>
      <family val="3"/>
    </font>
    <font>
      <sz val="14"/>
      <name val="標楷體"/>
      <family val="4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7.5"/>
      <color indexed="8"/>
      <name val="華康標楷體W5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12" fillId="0" borderId="0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84" fontId="13" fillId="0" borderId="0" xfId="0" applyNumberFormat="1" applyFont="1" applyAlignment="1" applyProtection="1">
      <alignment vertical="center"/>
      <protection locked="0"/>
    </xf>
    <xf numFmtId="184" fontId="6" fillId="0" borderId="0" xfId="0" applyNumberFormat="1" applyFont="1" applyAlignment="1" applyProtection="1">
      <alignment vertical="center"/>
      <protection locked="0"/>
    </xf>
    <xf numFmtId="184" fontId="6" fillId="0" borderId="0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184" fontId="6" fillId="0" borderId="11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13" fillId="0" borderId="11" xfId="0" applyNumberFormat="1" applyFont="1" applyBorder="1" applyAlignment="1">
      <alignment vertical="center"/>
    </xf>
    <xf numFmtId="184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184" fontId="12" fillId="0" borderId="0" xfId="0" applyNumberFormat="1" applyFont="1" applyFill="1" applyAlignment="1" applyProtection="1">
      <alignment vertical="center"/>
      <protection locked="0"/>
    </xf>
    <xf numFmtId="184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184" fontId="19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0</xdr:rowOff>
    </xdr:from>
    <xdr:to>
      <xdr:col>0</xdr:col>
      <xdr:colOff>962025</xdr:colOff>
      <xdr:row>1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3875" y="133350"/>
          <a:ext cx="438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農產價格</a:t>
          </a:r>
        </a:p>
      </xdr:txBody>
    </xdr:sp>
    <xdr:clientData/>
  </xdr:twoCellAnchor>
  <xdr:twoCellAnchor>
    <xdr:from>
      <xdr:col>11</xdr:col>
      <xdr:colOff>914400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3515975" y="0"/>
          <a:ext cx="181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華康標楷體W5"/>
              <a:ea typeface="華康標楷體W5"/>
              <a:cs typeface="華康標楷體W5"/>
            </a:rPr>
            <a:t>PRICES OF AGRI. PRODUCTS</a:t>
          </a:r>
        </a:p>
      </xdr:txBody>
    </xdr:sp>
    <xdr:clientData/>
  </xdr:twoCellAnchor>
  <xdr:twoCellAnchor>
    <xdr:from>
      <xdr:col>0</xdr:col>
      <xdr:colOff>523875</xdr:colOff>
      <xdr:row>1</xdr:row>
      <xdr:rowOff>0</xdr:rowOff>
    </xdr:from>
    <xdr:to>
      <xdr:col>0</xdr:col>
      <xdr:colOff>962025</xdr:colOff>
      <xdr:row>1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523875" y="133350"/>
          <a:ext cx="438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農產價格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10.09765625" style="12" customWidth="1"/>
    <col min="2" max="2" width="7.09765625" style="12" customWidth="1"/>
    <col min="3" max="7" width="12.09765625" style="12" customWidth="1"/>
    <col min="8" max="8" width="15.8984375" style="12" customWidth="1"/>
    <col min="9" max="14" width="12.8984375" style="12" customWidth="1"/>
    <col min="15" max="20" width="6.59765625" style="12" customWidth="1"/>
    <col min="21" max="16384" width="9" style="12" customWidth="1"/>
  </cols>
  <sheetData>
    <row r="1" spans="1:14" ht="10.5" customHeight="1">
      <c r="A1" s="53" t="s">
        <v>19</v>
      </c>
      <c r="N1" s="27" t="s">
        <v>20</v>
      </c>
    </row>
    <row r="2" spans="1:20" s="19" customFormat="1" ht="24.75" customHeight="1">
      <c r="A2" s="73" t="s">
        <v>21</v>
      </c>
      <c r="B2" s="73"/>
      <c r="C2" s="73"/>
      <c r="D2" s="73"/>
      <c r="E2" s="73"/>
      <c r="F2" s="73"/>
      <c r="G2" s="73"/>
      <c r="H2" s="18"/>
      <c r="I2" s="71" t="s">
        <v>22</v>
      </c>
      <c r="J2" s="72"/>
      <c r="K2" s="72"/>
      <c r="L2" s="72"/>
      <c r="M2" s="72"/>
      <c r="N2" s="72"/>
      <c r="O2" s="20"/>
      <c r="P2" s="20"/>
      <c r="Q2" s="20"/>
      <c r="R2" s="20"/>
      <c r="S2" s="20"/>
      <c r="T2" s="20"/>
    </row>
    <row r="3" spans="1:20" s="19" customFormat="1" ht="7.5" customHeight="1">
      <c r="A3" s="42"/>
      <c r="B3" s="46"/>
      <c r="C3" s="46"/>
      <c r="D3" s="46"/>
      <c r="E3" s="46"/>
      <c r="F3" s="46"/>
      <c r="G3" s="46"/>
      <c r="H3" s="18"/>
      <c r="I3" s="43"/>
      <c r="J3" s="46"/>
      <c r="K3" s="46"/>
      <c r="L3" s="46"/>
      <c r="M3" s="46"/>
      <c r="N3" s="46"/>
      <c r="O3" s="20"/>
      <c r="P3" s="20"/>
      <c r="Q3" s="20"/>
      <c r="R3" s="20"/>
      <c r="S3" s="20"/>
      <c r="T3" s="20"/>
    </row>
    <row r="4" spans="1:20" s="19" customFormat="1" ht="10.5" customHeight="1">
      <c r="A4" s="26"/>
      <c r="B4" s="26"/>
      <c r="C4" s="26"/>
      <c r="D4" s="26"/>
      <c r="E4" s="26"/>
      <c r="F4" s="26"/>
      <c r="G4" s="26"/>
      <c r="H4" s="18"/>
      <c r="I4" s="26"/>
      <c r="J4" s="29"/>
      <c r="K4" s="29"/>
      <c r="L4" s="29"/>
      <c r="M4" s="26"/>
      <c r="N4" s="26"/>
      <c r="O4" s="21"/>
      <c r="P4" s="20"/>
      <c r="Q4" s="22"/>
      <c r="R4" s="22"/>
      <c r="S4" s="20"/>
      <c r="T4" s="20"/>
    </row>
    <row r="5" spans="1:20" s="19" customFormat="1" ht="4.5" customHeight="1">
      <c r="A5" s="24"/>
      <c r="B5" s="41"/>
      <c r="C5" s="25"/>
      <c r="D5" s="74" t="s">
        <v>17</v>
      </c>
      <c r="E5" s="75"/>
      <c r="F5" s="75"/>
      <c r="G5" s="75"/>
      <c r="H5" s="18"/>
      <c r="I5" s="78" t="s">
        <v>8</v>
      </c>
      <c r="J5" s="79"/>
      <c r="K5" s="74" t="s">
        <v>23</v>
      </c>
      <c r="L5" s="75"/>
      <c r="M5" s="75"/>
      <c r="N5" s="75"/>
      <c r="O5" s="21"/>
      <c r="P5" s="20"/>
      <c r="Q5" s="22"/>
      <c r="R5" s="22"/>
      <c r="S5" s="20"/>
      <c r="T5" s="20"/>
    </row>
    <row r="6" spans="1:20" s="7" customFormat="1" ht="9" customHeight="1">
      <c r="A6" s="44" t="s">
        <v>7</v>
      </c>
      <c r="B6" s="9"/>
      <c r="C6" s="63" t="s">
        <v>18</v>
      </c>
      <c r="D6" s="76"/>
      <c r="E6" s="77"/>
      <c r="F6" s="77"/>
      <c r="G6" s="77"/>
      <c r="H6" s="4"/>
      <c r="I6" s="80"/>
      <c r="J6" s="81"/>
      <c r="K6" s="76"/>
      <c r="L6" s="77"/>
      <c r="M6" s="77"/>
      <c r="N6" s="77"/>
      <c r="O6" s="6"/>
      <c r="P6" s="6"/>
      <c r="Q6" s="6"/>
      <c r="R6" s="5"/>
      <c r="S6" s="6"/>
      <c r="T6" s="6"/>
    </row>
    <row r="7" spans="1:20" s="4" customFormat="1" ht="9.75" customHeight="1">
      <c r="A7" s="2" t="s">
        <v>24</v>
      </c>
      <c r="B7" s="9"/>
      <c r="C7" s="63"/>
      <c r="D7" s="67" t="s">
        <v>25</v>
      </c>
      <c r="E7" s="67" t="s">
        <v>9</v>
      </c>
      <c r="F7" s="67" t="s">
        <v>10</v>
      </c>
      <c r="G7" s="67" t="s">
        <v>15</v>
      </c>
      <c r="I7" s="69" t="s">
        <v>16</v>
      </c>
      <c r="J7" s="67" t="s">
        <v>26</v>
      </c>
      <c r="K7" s="67" t="s">
        <v>14</v>
      </c>
      <c r="L7" s="67" t="s">
        <v>27</v>
      </c>
      <c r="M7" s="67" t="s">
        <v>28</v>
      </c>
      <c r="N7" s="40" t="s">
        <v>29</v>
      </c>
      <c r="O7" s="8"/>
      <c r="P7" s="8"/>
      <c r="Q7" s="8"/>
      <c r="R7" s="8"/>
      <c r="S7" s="8"/>
      <c r="T7" s="8"/>
    </row>
    <row r="8" spans="1:20" s="18" customFormat="1" ht="7.5" customHeight="1">
      <c r="A8" s="55" t="s">
        <v>30</v>
      </c>
      <c r="B8" s="56"/>
      <c r="C8" s="64" t="s">
        <v>3</v>
      </c>
      <c r="D8" s="68"/>
      <c r="E8" s="68"/>
      <c r="F8" s="68"/>
      <c r="G8" s="68"/>
      <c r="I8" s="70"/>
      <c r="J8" s="68"/>
      <c r="K8" s="68"/>
      <c r="L8" s="68"/>
      <c r="M8" s="68"/>
      <c r="N8" s="61" t="s">
        <v>31</v>
      </c>
      <c r="O8" s="8"/>
      <c r="P8" s="8"/>
      <c r="Q8" s="8"/>
      <c r="R8" s="8"/>
      <c r="S8" s="8"/>
      <c r="T8" s="8"/>
    </row>
    <row r="9" spans="1:20" s="24" customFormat="1" ht="9" customHeight="1">
      <c r="A9" s="55"/>
      <c r="B9" s="56"/>
      <c r="C9" s="64"/>
      <c r="D9" s="59" t="s">
        <v>4</v>
      </c>
      <c r="E9" s="59" t="s">
        <v>11</v>
      </c>
      <c r="F9" s="59" t="s">
        <v>32</v>
      </c>
      <c r="G9" s="59" t="s">
        <v>6</v>
      </c>
      <c r="H9" s="3"/>
      <c r="I9" s="65" t="s">
        <v>5</v>
      </c>
      <c r="J9" s="59" t="s">
        <v>33</v>
      </c>
      <c r="K9" s="59" t="s">
        <v>4</v>
      </c>
      <c r="L9" s="59" t="s">
        <v>12</v>
      </c>
      <c r="M9" s="59" t="s">
        <v>13</v>
      </c>
      <c r="N9" s="61"/>
      <c r="O9" s="8"/>
      <c r="P9" s="8"/>
      <c r="Q9" s="8"/>
      <c r="R9" s="8"/>
      <c r="S9" s="8"/>
      <c r="T9" s="8"/>
    </row>
    <row r="10" spans="1:20" s="18" customFormat="1" ht="4.5" customHeight="1">
      <c r="A10" s="57"/>
      <c r="B10" s="58"/>
      <c r="C10" s="23"/>
      <c r="D10" s="60"/>
      <c r="E10" s="60"/>
      <c r="F10" s="60"/>
      <c r="G10" s="60"/>
      <c r="H10" s="4"/>
      <c r="I10" s="66"/>
      <c r="J10" s="60"/>
      <c r="K10" s="60"/>
      <c r="L10" s="60"/>
      <c r="M10" s="60"/>
      <c r="N10" s="62"/>
      <c r="O10" s="8"/>
      <c r="P10" s="8"/>
      <c r="Q10" s="8"/>
      <c r="R10" s="8"/>
      <c r="S10" s="8"/>
      <c r="T10" s="8"/>
    </row>
    <row r="11" spans="1:20" s="18" customFormat="1" ht="3.75" customHeight="1">
      <c r="A11" s="31"/>
      <c r="B11" s="30"/>
      <c r="C11" s="34"/>
      <c r="D11" s="34"/>
      <c r="E11" s="34"/>
      <c r="F11" s="34"/>
      <c r="G11" s="34"/>
      <c r="H11" s="35"/>
      <c r="I11" s="34"/>
      <c r="J11" s="34"/>
      <c r="K11" s="34"/>
      <c r="L11" s="34"/>
      <c r="M11" s="34"/>
      <c r="N11" s="34"/>
      <c r="O11" s="8"/>
      <c r="P11" s="8"/>
      <c r="Q11" s="8"/>
      <c r="R11" s="8"/>
      <c r="S11" s="8"/>
      <c r="T11" s="8"/>
    </row>
    <row r="12" spans="1:23" s="4" customFormat="1" ht="8.25" customHeight="1" hidden="1">
      <c r="A12" s="1" t="s">
        <v>34</v>
      </c>
      <c r="B12" s="14">
        <v>1999</v>
      </c>
      <c r="C12" s="33">
        <f>116.76/121.41*100</f>
        <v>96.17000247096615</v>
      </c>
      <c r="D12" s="33">
        <f>105.04/118.3*100</f>
        <v>88.7912087912088</v>
      </c>
      <c r="E12" s="33">
        <f>105.99/107.7*100</f>
        <v>98.41225626740946</v>
      </c>
      <c r="F12" s="33">
        <f>131.95/173.41*100</f>
        <v>76.0913442131365</v>
      </c>
      <c r="G12" s="33">
        <f>99.51/112.85*100</f>
        <v>88.17899867080196</v>
      </c>
      <c r="H12" s="32"/>
      <c r="I12" s="33">
        <v>86.26810314376544</v>
      </c>
      <c r="J12" s="33">
        <v>91.90571106681688</v>
      </c>
      <c r="K12" s="33">
        <v>135.10987371979718</v>
      </c>
      <c r="L12" s="33">
        <v>161.6675461741425</v>
      </c>
      <c r="M12" s="33">
        <v>92.48782021059249</v>
      </c>
      <c r="N12" s="33">
        <v>114.85027500509268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s="4" customFormat="1" ht="8.25" customHeight="1">
      <c r="A13" s="1" t="s">
        <v>35</v>
      </c>
      <c r="B13" s="14">
        <v>2000</v>
      </c>
      <c r="C13" s="33">
        <f>101.16/121.41*100</f>
        <v>83.32097850259451</v>
      </c>
      <c r="D13" s="33">
        <f>95.92/118.3*100</f>
        <v>81.08199492814879</v>
      </c>
      <c r="E13" s="33">
        <f>102.69/107.7*100</f>
        <v>95.34818941504177</v>
      </c>
      <c r="F13" s="33">
        <f>98.79/173.41*100</f>
        <v>56.9690329277435</v>
      </c>
      <c r="G13" s="33">
        <v>78.46</v>
      </c>
      <c r="H13" s="32"/>
      <c r="I13" s="33">
        <v>85.99434828682445</v>
      </c>
      <c r="J13" s="33">
        <v>89.48782390155127</v>
      </c>
      <c r="K13" s="33">
        <v>109.09814059858805</v>
      </c>
      <c r="L13" s="33">
        <v>124.11609498680738</v>
      </c>
      <c r="M13" s="33">
        <v>78.83859814552883</v>
      </c>
      <c r="N13" s="33">
        <v>102.92320228152371</v>
      </c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8.25" customHeight="1">
      <c r="A14" s="13">
        <v>90</v>
      </c>
      <c r="B14" s="14">
        <v>2001</v>
      </c>
      <c r="C14" s="33">
        <f>100/121.41*100</f>
        <v>82.36553825879253</v>
      </c>
      <c r="D14" s="33">
        <f>100/118.3*100</f>
        <v>84.53085376162299</v>
      </c>
      <c r="E14" s="33">
        <f>100/107.7*100</f>
        <v>92.85051067780873</v>
      </c>
      <c r="F14" s="33">
        <f>100/173.41*100</f>
        <v>57.66680122253619</v>
      </c>
      <c r="G14" s="33">
        <f>100/112.85*100</f>
        <v>88.61320336730174</v>
      </c>
      <c r="H14" s="32"/>
      <c r="I14" s="33">
        <v>88.30801836806782</v>
      </c>
      <c r="J14" s="33">
        <v>86.66262241095416</v>
      </c>
      <c r="K14" s="33">
        <v>99.43323058566173</v>
      </c>
      <c r="L14" s="33">
        <v>105.54089709762533</v>
      </c>
      <c r="M14" s="33">
        <v>78.57928650007857</v>
      </c>
      <c r="N14" s="33">
        <v>101.85373803218579</v>
      </c>
      <c r="O14" s="3"/>
      <c r="P14" s="3"/>
      <c r="R14" s="3"/>
      <c r="S14" s="3"/>
      <c r="T14" s="3"/>
      <c r="U14" s="3"/>
      <c r="V14" s="3"/>
      <c r="W14" s="3"/>
    </row>
    <row r="15" spans="1:23" s="4" customFormat="1" ht="8.25" customHeight="1">
      <c r="A15" s="13">
        <v>91</v>
      </c>
      <c r="B15" s="14">
        <v>2002</v>
      </c>
      <c r="C15" s="33">
        <f>101.28/121.41*100</f>
        <v>83.41981714850508</v>
      </c>
      <c r="D15" s="33">
        <f>96.89/118.3*100</f>
        <v>81.90194420963653</v>
      </c>
      <c r="E15" s="33">
        <f>104.49/107.7*100</f>
        <v>97.01949860724233</v>
      </c>
      <c r="F15" s="33">
        <f>116.94/173.41*100</f>
        <v>67.43555734963381</v>
      </c>
      <c r="G15" s="33">
        <f>90.47/112.85*100</f>
        <v>80.16836508639787</v>
      </c>
      <c r="H15" s="32"/>
      <c r="I15" s="33">
        <v>76.62486753797245</v>
      </c>
      <c r="J15" s="33">
        <v>83.43877285726666</v>
      </c>
      <c r="K15" s="33">
        <v>107.79556527791587</v>
      </c>
      <c r="L15" s="33">
        <v>114.9023746701847</v>
      </c>
      <c r="M15" s="33">
        <v>87.72591544868772</v>
      </c>
      <c r="N15" s="33">
        <v>103.3509879812589</v>
      </c>
      <c r="O15" s="3"/>
      <c r="P15" s="3"/>
      <c r="R15" s="3"/>
      <c r="S15" s="3"/>
      <c r="T15" s="3"/>
      <c r="U15" s="3"/>
      <c r="V15" s="3"/>
      <c r="W15" s="3"/>
    </row>
    <row r="16" spans="1:23" s="4" customFormat="1" ht="8.25" customHeight="1">
      <c r="A16" s="13">
        <v>92</v>
      </c>
      <c r="B16" s="14">
        <v>2003</v>
      </c>
      <c r="C16" s="33">
        <f>105.17/121.41*100</f>
        <v>86.6238365867721</v>
      </c>
      <c r="D16" s="33">
        <f>95.45/118.3*100</f>
        <v>80.68469991546915</v>
      </c>
      <c r="E16" s="33">
        <f>90.15/107.7*100</f>
        <v>83.70473537604457</v>
      </c>
      <c r="F16" s="33">
        <f>161.13/173.41*100</f>
        <v>92.91851680987256</v>
      </c>
      <c r="G16" s="33">
        <f>80.79/112.85*100</f>
        <v>71.59060700044307</v>
      </c>
      <c r="H16" s="32"/>
      <c r="I16" s="33">
        <v>79.18580007064642</v>
      </c>
      <c r="J16" s="33">
        <v>89.87780570240055</v>
      </c>
      <c r="K16" s="33">
        <v>95.92323754598787</v>
      </c>
      <c r="L16" s="33">
        <v>106.61741424802112</v>
      </c>
      <c r="M16" s="33">
        <v>81.98962753418199</v>
      </c>
      <c r="N16" s="33">
        <v>91.64799348136077</v>
      </c>
      <c r="O16" s="3"/>
      <c r="P16" s="3"/>
      <c r="R16" s="3"/>
      <c r="S16" s="3"/>
      <c r="T16" s="3"/>
      <c r="U16" s="3"/>
      <c r="V16" s="3"/>
      <c r="W16" s="3"/>
    </row>
    <row r="17" spans="1:16" s="4" customFormat="1" ht="8.25" customHeight="1">
      <c r="A17" s="13"/>
      <c r="B17" s="14"/>
      <c r="C17" s="33"/>
      <c r="D17" s="33"/>
      <c r="E17" s="33"/>
      <c r="F17" s="33"/>
      <c r="G17" s="33"/>
      <c r="I17" s="33"/>
      <c r="J17" s="33"/>
      <c r="K17" s="33"/>
      <c r="L17" s="33"/>
      <c r="M17" s="33"/>
      <c r="N17" s="33"/>
      <c r="O17" s="3"/>
      <c r="P17" s="3"/>
    </row>
    <row r="18" spans="1:23" s="4" customFormat="1" ht="8.25" customHeight="1">
      <c r="A18" s="15">
        <v>93</v>
      </c>
      <c r="B18" s="14">
        <v>2004</v>
      </c>
      <c r="C18" s="33">
        <f>115.6/121.41*100</f>
        <v>95.21456222716415</v>
      </c>
      <c r="D18" s="33">
        <f>102.97/118.3*100</f>
        <v>87.0414201183432</v>
      </c>
      <c r="E18" s="33">
        <f>104.65/107.7*100</f>
        <v>97.16805942432684</v>
      </c>
      <c r="F18" s="33">
        <f>155.46/173.41*100</f>
        <v>89.64880918055475</v>
      </c>
      <c r="G18" s="33">
        <f>88.61/112.85*100</f>
        <v>78.52015950376607</v>
      </c>
      <c r="H18" s="32"/>
      <c r="I18" s="33">
        <v>85.86188625927235</v>
      </c>
      <c r="J18" s="33">
        <v>93.94878239015513</v>
      </c>
      <c r="K18" s="33">
        <v>108</v>
      </c>
      <c r="L18" s="33">
        <v>119.08179419525067</v>
      </c>
      <c r="M18" s="33">
        <v>100.62077636335063</v>
      </c>
      <c r="N18" s="33">
        <v>92.99246282338561</v>
      </c>
      <c r="O18" s="3"/>
      <c r="P18" s="3"/>
      <c r="R18" s="3"/>
      <c r="S18" s="3"/>
      <c r="T18" s="3"/>
      <c r="U18" s="3"/>
      <c r="V18" s="3"/>
      <c r="W18" s="3"/>
    </row>
    <row r="19" spans="1:23" s="4" customFormat="1" ht="8.25" customHeight="1">
      <c r="A19" s="15">
        <v>94</v>
      </c>
      <c r="B19" s="14">
        <v>2005</v>
      </c>
      <c r="C19" s="33">
        <f>126.51/121.41*100</f>
        <v>104.20064245119842</v>
      </c>
      <c r="D19" s="33">
        <f>120.13/118.3*100</f>
        <v>101.5469146238377</v>
      </c>
      <c r="E19" s="33">
        <f>109.19/107.7*100</f>
        <v>101.38347260909934</v>
      </c>
      <c r="F19" s="33">
        <f>144.97/173.41*100</f>
        <v>83.59956173231072</v>
      </c>
      <c r="G19" s="33">
        <f>113.68/112.85*100</f>
        <v>100.73548958794862</v>
      </c>
      <c r="H19" s="32"/>
      <c r="I19" s="33">
        <v>115.40974920522784</v>
      </c>
      <c r="J19" s="33">
        <v>108.16361903111189</v>
      </c>
      <c r="K19" s="33">
        <v>108.36233469225417</v>
      </c>
      <c r="L19" s="33">
        <v>107.76781002638522</v>
      </c>
      <c r="M19" s="33">
        <v>110.97752632406097</v>
      </c>
      <c r="N19" s="33">
        <v>105.88714605826033</v>
      </c>
      <c r="O19" s="3"/>
      <c r="P19" s="3"/>
      <c r="R19" s="3"/>
      <c r="S19" s="3"/>
      <c r="T19" s="3"/>
      <c r="U19" s="3"/>
      <c r="V19" s="3"/>
      <c r="W19" s="3"/>
    </row>
    <row r="20" spans="1:23" s="4" customFormat="1" ht="8.25" customHeight="1">
      <c r="A20" s="13">
        <v>95</v>
      </c>
      <c r="B20" s="14">
        <v>2006</v>
      </c>
      <c r="C20" s="33">
        <v>100</v>
      </c>
      <c r="D20" s="33">
        <v>100</v>
      </c>
      <c r="E20" s="33">
        <v>100</v>
      </c>
      <c r="F20" s="33">
        <v>100</v>
      </c>
      <c r="G20" s="33">
        <v>100</v>
      </c>
      <c r="H20" s="32"/>
      <c r="I20" s="33">
        <v>100</v>
      </c>
      <c r="J20" s="33">
        <v>100</v>
      </c>
      <c r="K20" s="33">
        <v>100</v>
      </c>
      <c r="L20" s="33">
        <v>100</v>
      </c>
      <c r="M20" s="33">
        <v>100</v>
      </c>
      <c r="N20" s="33">
        <v>100</v>
      </c>
      <c r="O20" s="3"/>
      <c r="P20" s="3"/>
      <c r="R20" s="3"/>
      <c r="S20" s="3"/>
      <c r="T20" s="3"/>
      <c r="U20" s="3"/>
      <c r="V20" s="3"/>
      <c r="W20" s="3"/>
    </row>
    <row r="21" spans="1:16" s="4" customFormat="1" ht="8.25" customHeight="1">
      <c r="A21" s="13">
        <v>96</v>
      </c>
      <c r="B21" s="14">
        <v>2007</v>
      </c>
      <c r="C21" s="33">
        <v>100.1</v>
      </c>
      <c r="D21" s="33">
        <v>96.2</v>
      </c>
      <c r="E21" s="33">
        <v>96.33</v>
      </c>
      <c r="F21" s="33">
        <v>84.86</v>
      </c>
      <c r="G21" s="33">
        <v>89.02</v>
      </c>
      <c r="H21" s="32"/>
      <c r="I21" s="33">
        <v>112.8</v>
      </c>
      <c r="J21" s="33">
        <v>108.04</v>
      </c>
      <c r="K21" s="33">
        <v>106.2</v>
      </c>
      <c r="L21" s="33">
        <v>103.87</v>
      </c>
      <c r="M21" s="33">
        <v>106.14</v>
      </c>
      <c r="N21" s="33">
        <v>111.83</v>
      </c>
      <c r="O21" s="3"/>
      <c r="P21" s="3"/>
    </row>
    <row r="22" spans="1:16" s="4" customFormat="1" ht="8.25" customHeight="1">
      <c r="A22" s="8" t="s">
        <v>59</v>
      </c>
      <c r="B22" s="14">
        <v>2008</v>
      </c>
      <c r="C22" s="33">
        <v>111.77</v>
      </c>
      <c r="D22" s="33">
        <v>100.83</v>
      </c>
      <c r="E22" s="33">
        <v>111.83</v>
      </c>
      <c r="F22" s="54">
        <v>58.63</v>
      </c>
      <c r="G22" s="33">
        <v>105.54</v>
      </c>
      <c r="H22" s="32"/>
      <c r="I22" s="33">
        <v>111.56</v>
      </c>
      <c r="J22" s="33">
        <v>104.23</v>
      </c>
      <c r="K22" s="33">
        <v>128.58</v>
      </c>
      <c r="L22" s="33">
        <v>130.81</v>
      </c>
      <c r="M22" s="33">
        <v>119.86</v>
      </c>
      <c r="N22" s="33">
        <v>137.83</v>
      </c>
      <c r="O22" s="3"/>
      <c r="P22" s="3"/>
    </row>
    <row r="23" spans="1:16" s="4" customFormat="1" ht="8.25" customHeight="1">
      <c r="A23" s="16">
        <v>98</v>
      </c>
      <c r="B23" s="17">
        <v>2009</v>
      </c>
      <c r="C23" s="47">
        <v>107.56</v>
      </c>
      <c r="D23" s="47">
        <v>95.15</v>
      </c>
      <c r="E23" s="47">
        <v>110.23</v>
      </c>
      <c r="F23" s="47">
        <v>63.08</v>
      </c>
      <c r="G23" s="47">
        <v>99.34</v>
      </c>
      <c r="H23" s="50"/>
      <c r="I23" s="47">
        <v>100.08</v>
      </c>
      <c r="J23" s="47">
        <v>102.65</v>
      </c>
      <c r="K23" s="47">
        <v>126.53</v>
      </c>
      <c r="L23" s="47">
        <v>126.13</v>
      </c>
      <c r="M23" s="47">
        <v>120</v>
      </c>
      <c r="N23" s="47">
        <v>139.04</v>
      </c>
      <c r="O23" s="3"/>
      <c r="P23" s="3"/>
    </row>
    <row r="24" spans="1:16" s="4" customFormat="1" ht="8.25" customHeight="1">
      <c r="A24" s="13"/>
      <c r="B24" s="14"/>
      <c r="C24" s="48"/>
      <c r="D24" s="48"/>
      <c r="E24" s="48"/>
      <c r="F24" s="48"/>
      <c r="G24" s="48"/>
      <c r="H24" s="51"/>
      <c r="I24" s="48"/>
      <c r="J24" s="48"/>
      <c r="K24" s="48"/>
      <c r="L24" s="48"/>
      <c r="M24" s="48"/>
      <c r="N24" s="48"/>
      <c r="O24" s="3"/>
      <c r="P24" s="3"/>
    </row>
    <row r="25" spans="1:16" s="4" customFormat="1" ht="9.75" customHeight="1">
      <c r="A25" s="8" t="s">
        <v>36</v>
      </c>
      <c r="B25" s="45" t="s">
        <v>37</v>
      </c>
      <c r="C25" s="48">
        <v>109.33</v>
      </c>
      <c r="D25" s="48">
        <v>96.94</v>
      </c>
      <c r="E25" s="48">
        <v>116.09</v>
      </c>
      <c r="F25" s="48">
        <v>57.84</v>
      </c>
      <c r="G25" s="48">
        <v>93.87</v>
      </c>
      <c r="H25" s="52"/>
      <c r="I25" s="48">
        <v>104.5</v>
      </c>
      <c r="J25" s="48">
        <v>125.17</v>
      </c>
      <c r="K25" s="48">
        <v>128.27</v>
      </c>
      <c r="L25" s="48">
        <v>130.46</v>
      </c>
      <c r="M25" s="48">
        <v>121.89</v>
      </c>
      <c r="N25" s="48">
        <v>133.8</v>
      </c>
      <c r="O25" s="3"/>
      <c r="P25" s="3"/>
    </row>
    <row r="26" spans="1:16" s="4" customFormat="1" ht="8.25" customHeight="1">
      <c r="A26" s="13" t="s">
        <v>38</v>
      </c>
      <c r="B26" s="45" t="s">
        <v>39</v>
      </c>
      <c r="C26" s="48">
        <v>105.27</v>
      </c>
      <c r="D26" s="48">
        <v>91.5</v>
      </c>
      <c r="E26" s="48">
        <v>115.63</v>
      </c>
      <c r="F26" s="48">
        <v>57.84</v>
      </c>
      <c r="G26" s="48">
        <v>94.54</v>
      </c>
      <c r="H26" s="52"/>
      <c r="I26" s="48">
        <v>85.78</v>
      </c>
      <c r="J26" s="48">
        <v>109.83</v>
      </c>
      <c r="K26" s="48">
        <v>126.26</v>
      </c>
      <c r="L26" s="48">
        <v>123.36</v>
      </c>
      <c r="M26" s="48">
        <v>121.74</v>
      </c>
      <c r="N26" s="48">
        <v>141.94</v>
      </c>
      <c r="O26" s="3"/>
      <c r="P26" s="3"/>
    </row>
    <row r="27" spans="1:16" s="4" customFormat="1" ht="8.25" customHeight="1">
      <c r="A27" s="13" t="s">
        <v>40</v>
      </c>
      <c r="B27" s="45" t="s">
        <v>41</v>
      </c>
      <c r="C27" s="48">
        <v>105.22</v>
      </c>
      <c r="D27" s="48">
        <v>91.55</v>
      </c>
      <c r="E27" s="48">
        <v>115.97</v>
      </c>
      <c r="F27" s="48">
        <v>58.34</v>
      </c>
      <c r="G27" s="48">
        <v>95.44</v>
      </c>
      <c r="H27" s="52"/>
      <c r="I27" s="48">
        <v>89.64</v>
      </c>
      <c r="J27" s="48">
        <v>92.69</v>
      </c>
      <c r="K27" s="48">
        <v>126.04</v>
      </c>
      <c r="L27" s="48">
        <v>121.83</v>
      </c>
      <c r="M27" s="48">
        <v>120.75</v>
      </c>
      <c r="N27" s="48">
        <v>146.42</v>
      </c>
      <c r="O27" s="3"/>
      <c r="P27" s="3"/>
    </row>
    <row r="28" spans="1:16" s="4" customFormat="1" ht="8.25" customHeight="1">
      <c r="A28" s="13" t="s">
        <v>42</v>
      </c>
      <c r="B28" s="45" t="s">
        <v>43</v>
      </c>
      <c r="C28" s="48">
        <v>109.08</v>
      </c>
      <c r="D28" s="48">
        <v>96.93</v>
      </c>
      <c r="E28" s="48">
        <v>116.92</v>
      </c>
      <c r="F28" s="48">
        <v>77.37</v>
      </c>
      <c r="G28" s="48">
        <v>115.36</v>
      </c>
      <c r="H28" s="52"/>
      <c r="I28" s="48">
        <v>81.4</v>
      </c>
      <c r="J28" s="48">
        <v>80.39</v>
      </c>
      <c r="K28" s="48">
        <v>127.68</v>
      </c>
      <c r="L28" s="48">
        <v>121.34</v>
      </c>
      <c r="M28" s="48">
        <v>118.98</v>
      </c>
      <c r="N28" s="48">
        <v>159.25</v>
      </c>
      <c r="O28" s="3"/>
      <c r="P28" s="3"/>
    </row>
    <row r="29" spans="1:16" s="4" customFormat="1" ht="8.25" customHeight="1">
      <c r="A29" s="13"/>
      <c r="B29" s="45"/>
      <c r="C29" s="48"/>
      <c r="D29" s="48"/>
      <c r="E29" s="48"/>
      <c r="F29" s="49"/>
      <c r="G29" s="48"/>
      <c r="H29" s="52"/>
      <c r="I29" s="48"/>
      <c r="J29" s="49"/>
      <c r="K29" s="48"/>
      <c r="L29" s="48"/>
      <c r="M29" s="48"/>
      <c r="N29" s="48"/>
      <c r="O29" s="3"/>
      <c r="P29" s="3"/>
    </row>
    <row r="30" spans="1:16" s="4" customFormat="1" ht="8.25" customHeight="1">
      <c r="A30" s="13" t="s">
        <v>44</v>
      </c>
      <c r="B30" s="45" t="s">
        <v>45</v>
      </c>
      <c r="C30" s="48">
        <v>112.99</v>
      </c>
      <c r="D30" s="48">
        <v>105.29</v>
      </c>
      <c r="E30" s="48">
        <v>113.12</v>
      </c>
      <c r="F30" s="48">
        <v>86.55</v>
      </c>
      <c r="G30" s="48">
        <v>132.02</v>
      </c>
      <c r="H30" s="52"/>
      <c r="I30" s="48">
        <v>88.37</v>
      </c>
      <c r="J30" s="48">
        <v>90.57</v>
      </c>
      <c r="K30" s="48">
        <v>125.02</v>
      </c>
      <c r="L30" s="48">
        <v>121.19</v>
      </c>
      <c r="M30" s="48">
        <v>118.13</v>
      </c>
      <c r="N30" s="48">
        <v>147.06</v>
      </c>
      <c r="O30" s="3"/>
      <c r="P30" s="3"/>
    </row>
    <row r="31" spans="1:16" s="4" customFormat="1" ht="8.25" customHeight="1">
      <c r="A31" s="13" t="s">
        <v>46</v>
      </c>
      <c r="B31" s="45" t="s">
        <v>47</v>
      </c>
      <c r="C31" s="48">
        <v>102.71</v>
      </c>
      <c r="D31" s="48">
        <v>89.31</v>
      </c>
      <c r="E31" s="48">
        <v>108.33</v>
      </c>
      <c r="F31" s="48">
        <v>73.29</v>
      </c>
      <c r="G31" s="48">
        <v>99.43</v>
      </c>
      <c r="H31" s="52"/>
      <c r="I31" s="48">
        <v>82.76</v>
      </c>
      <c r="J31" s="48">
        <v>84.45</v>
      </c>
      <c r="K31" s="48">
        <v>123.13</v>
      </c>
      <c r="L31" s="48">
        <v>122.21</v>
      </c>
      <c r="M31" s="48">
        <v>116.92</v>
      </c>
      <c r="N31" s="48">
        <v>136.42</v>
      </c>
      <c r="O31" s="3"/>
      <c r="P31" s="3"/>
    </row>
    <row r="32" spans="1:16" s="4" customFormat="1" ht="8.25" customHeight="1">
      <c r="A32" s="13" t="s">
        <v>48</v>
      </c>
      <c r="B32" s="45" t="s">
        <v>49</v>
      </c>
      <c r="C32" s="48">
        <v>98.84</v>
      </c>
      <c r="D32" s="48">
        <v>80.03</v>
      </c>
      <c r="E32" s="48">
        <v>103.8</v>
      </c>
      <c r="F32" s="48">
        <v>51.88</v>
      </c>
      <c r="G32" s="48">
        <v>76.82</v>
      </c>
      <c r="H32" s="52"/>
      <c r="I32" s="48">
        <v>87.14</v>
      </c>
      <c r="J32" s="48">
        <v>81.73</v>
      </c>
      <c r="K32" s="48">
        <v>127.25</v>
      </c>
      <c r="L32" s="48">
        <v>130.49</v>
      </c>
      <c r="M32" s="48">
        <v>116.7</v>
      </c>
      <c r="N32" s="48">
        <v>136.91</v>
      </c>
      <c r="O32" s="3"/>
      <c r="P32" s="3"/>
    </row>
    <row r="33" spans="1:16" s="4" customFormat="1" ht="8.25" customHeight="1">
      <c r="A33" s="13" t="s">
        <v>50</v>
      </c>
      <c r="B33" s="45" t="s">
        <v>51</v>
      </c>
      <c r="C33" s="48">
        <v>113.41</v>
      </c>
      <c r="D33" s="48">
        <v>99.32</v>
      </c>
      <c r="E33" s="48">
        <v>106.21</v>
      </c>
      <c r="F33" s="48">
        <v>42.71</v>
      </c>
      <c r="G33" s="48">
        <v>90.3</v>
      </c>
      <c r="H33" s="52"/>
      <c r="I33" s="48">
        <v>133.43</v>
      </c>
      <c r="J33" s="48">
        <v>112.81</v>
      </c>
      <c r="K33" s="48">
        <v>134.89</v>
      </c>
      <c r="L33" s="48">
        <v>138.6</v>
      </c>
      <c r="M33" s="48">
        <v>119.05</v>
      </c>
      <c r="N33" s="48">
        <v>152.09</v>
      </c>
      <c r="O33" s="3"/>
      <c r="P33" s="3"/>
    </row>
    <row r="34" spans="1:16" s="4" customFormat="1" ht="8.25" customHeight="1">
      <c r="A34" s="13"/>
      <c r="B34" s="45"/>
      <c r="C34" s="48"/>
      <c r="D34" s="48"/>
      <c r="E34" s="48"/>
      <c r="F34" s="48"/>
      <c r="G34" s="48"/>
      <c r="H34" s="52"/>
      <c r="I34" s="48"/>
      <c r="J34" s="49"/>
      <c r="K34" s="48"/>
      <c r="L34" s="49"/>
      <c r="M34" s="48"/>
      <c r="N34" s="48"/>
      <c r="O34" s="3"/>
      <c r="P34" s="3"/>
    </row>
    <row r="35" spans="1:16" s="4" customFormat="1" ht="8.25" customHeight="1">
      <c r="A35" s="13" t="s">
        <v>52</v>
      </c>
      <c r="B35" s="45" t="s">
        <v>53</v>
      </c>
      <c r="C35" s="48">
        <v>115.68</v>
      </c>
      <c r="D35" s="48">
        <v>107.12</v>
      </c>
      <c r="E35" s="48">
        <v>107.74</v>
      </c>
      <c r="F35" s="48">
        <v>42.71</v>
      </c>
      <c r="G35" s="48">
        <v>103.79</v>
      </c>
      <c r="H35" s="52"/>
      <c r="I35" s="48">
        <v>141.37</v>
      </c>
      <c r="J35" s="48">
        <v>114.78</v>
      </c>
      <c r="K35" s="48">
        <v>129.01</v>
      </c>
      <c r="L35" s="48">
        <v>128.26</v>
      </c>
      <c r="M35" s="48">
        <v>122.25</v>
      </c>
      <c r="N35" s="48">
        <v>142.8</v>
      </c>
      <c r="O35" s="3"/>
      <c r="P35" s="3"/>
    </row>
    <row r="36" spans="1:16" s="4" customFormat="1" ht="8.25" customHeight="1">
      <c r="A36" s="13" t="s">
        <v>0</v>
      </c>
      <c r="B36" s="45" t="s">
        <v>54</v>
      </c>
      <c r="C36" s="48">
        <v>110.81</v>
      </c>
      <c r="D36" s="48">
        <v>101.72</v>
      </c>
      <c r="E36" s="48">
        <v>106.58</v>
      </c>
      <c r="F36" s="48">
        <v>43.72</v>
      </c>
      <c r="G36" s="48">
        <v>99.72</v>
      </c>
      <c r="H36" s="52"/>
      <c r="I36" s="48">
        <v>125.99</v>
      </c>
      <c r="J36" s="48">
        <v>116.66</v>
      </c>
      <c r="K36" s="48">
        <v>124.88</v>
      </c>
      <c r="L36" s="48">
        <v>125.38</v>
      </c>
      <c r="M36" s="48">
        <v>121.35</v>
      </c>
      <c r="N36" s="48">
        <v>130.07</v>
      </c>
      <c r="O36" s="3"/>
      <c r="P36" s="3"/>
    </row>
    <row r="37" spans="1:16" s="4" customFormat="1" ht="8.25" customHeight="1">
      <c r="A37" s="13" t="s">
        <v>1</v>
      </c>
      <c r="B37" s="45" t="s">
        <v>55</v>
      </c>
      <c r="C37" s="48">
        <v>103.48</v>
      </c>
      <c r="D37" s="48">
        <v>90.76</v>
      </c>
      <c r="E37" s="48">
        <v>105.31</v>
      </c>
      <c r="F37" s="48">
        <v>82.35</v>
      </c>
      <c r="G37" s="48">
        <v>96.21</v>
      </c>
      <c r="H37" s="52"/>
      <c r="I37" s="48">
        <v>88.79</v>
      </c>
      <c r="J37" s="48">
        <v>110.06</v>
      </c>
      <c r="K37" s="48">
        <v>122.87</v>
      </c>
      <c r="L37" s="48">
        <v>124.4</v>
      </c>
      <c r="M37" s="48">
        <v>121.15</v>
      </c>
      <c r="N37" s="48">
        <v>122.35</v>
      </c>
      <c r="O37" s="3"/>
      <c r="P37" s="3"/>
    </row>
    <row r="38" spans="1:16" s="4" customFormat="1" ht="8.25" customHeight="1">
      <c r="A38" s="13" t="s">
        <v>2</v>
      </c>
      <c r="B38" s="45" t="s">
        <v>56</v>
      </c>
      <c r="C38" s="48">
        <v>103.93</v>
      </c>
      <c r="D38" s="48">
        <v>91.38</v>
      </c>
      <c r="E38" s="48">
        <v>107.08</v>
      </c>
      <c r="F38" s="48">
        <v>82.35</v>
      </c>
      <c r="G38" s="48">
        <v>94.58</v>
      </c>
      <c r="H38" s="52"/>
      <c r="I38" s="48">
        <v>91.74</v>
      </c>
      <c r="J38" s="48">
        <v>112.71</v>
      </c>
      <c r="K38" s="48">
        <v>123.07</v>
      </c>
      <c r="L38" s="48">
        <v>125.99</v>
      </c>
      <c r="M38" s="48">
        <v>121.07</v>
      </c>
      <c r="N38" s="48">
        <v>119.39</v>
      </c>
      <c r="O38" s="3"/>
      <c r="P38" s="3"/>
    </row>
    <row r="39" spans="1:16" s="18" customFormat="1" ht="3.75" customHeight="1">
      <c r="A39" s="10"/>
      <c r="B39" s="11"/>
      <c r="C39" s="36"/>
      <c r="D39" s="36"/>
      <c r="E39" s="36"/>
      <c r="F39" s="36"/>
      <c r="G39" s="36"/>
      <c r="H39" s="37"/>
      <c r="I39" s="38"/>
      <c r="J39" s="38"/>
      <c r="K39" s="38"/>
      <c r="L39" s="38"/>
      <c r="M39" s="38"/>
      <c r="N39" s="38"/>
      <c r="O39" s="24"/>
      <c r="P39" s="24"/>
    </row>
    <row r="40" spans="1:16" s="18" customFormat="1" ht="12" customHeight="1">
      <c r="A40" s="3" t="s">
        <v>57</v>
      </c>
      <c r="B40" s="6"/>
      <c r="C40" s="37"/>
      <c r="D40" s="37"/>
      <c r="E40" s="37"/>
      <c r="F40" s="37"/>
      <c r="G40" s="37"/>
      <c r="H40" s="37"/>
      <c r="I40" s="28" t="s">
        <v>58</v>
      </c>
      <c r="J40" s="37"/>
      <c r="K40" s="37"/>
      <c r="L40" s="37"/>
      <c r="M40" s="37"/>
      <c r="N40" s="37"/>
      <c r="O40" s="24"/>
      <c r="P40" s="24"/>
    </row>
    <row r="41" spans="1:16" s="18" customFormat="1" ht="12" customHeight="1">
      <c r="A41" s="12"/>
      <c r="B41" s="1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24"/>
    </row>
    <row r="42" spans="1:16" s="18" customFormat="1" ht="11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4"/>
      <c r="P42" s="24"/>
    </row>
    <row r="43" spans="1:14" s="18" customFormat="1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8" customFormat="1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s="18" customFormat="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s="18" customFormat="1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s="18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18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18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8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18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18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</sheetData>
  <sheetProtection/>
  <mergeCells count="27">
    <mergeCell ref="M7:M8"/>
    <mergeCell ref="L7:L8"/>
    <mergeCell ref="K7:K8"/>
    <mergeCell ref="J7:J8"/>
    <mergeCell ref="I2:N2"/>
    <mergeCell ref="A2:G2"/>
    <mergeCell ref="D5:G6"/>
    <mergeCell ref="I5:J6"/>
    <mergeCell ref="K5:N6"/>
    <mergeCell ref="E9:E10"/>
    <mergeCell ref="F9:F10"/>
    <mergeCell ref="G9:G10"/>
    <mergeCell ref="I7:I8"/>
    <mergeCell ref="D7:D8"/>
    <mergeCell ref="E7:E8"/>
    <mergeCell ref="F7:F8"/>
    <mergeCell ref="G7:G8"/>
    <mergeCell ref="A8:B10"/>
    <mergeCell ref="M9:M10"/>
    <mergeCell ref="N8:N10"/>
    <mergeCell ref="C6:C7"/>
    <mergeCell ref="C8:C9"/>
    <mergeCell ref="I9:I10"/>
    <mergeCell ref="J9:J10"/>
    <mergeCell ref="K9:K10"/>
    <mergeCell ref="L9:L10"/>
    <mergeCell ref="D9:D10"/>
  </mergeCells>
  <printOptions/>
  <pageMargins left="0.31496062992125984" right="1.7716535433070868" top="0.5511811023622047" bottom="1.8110236220472442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so6364</cp:lastModifiedBy>
  <cp:lastPrinted>2010-07-02T01:55:57Z</cp:lastPrinted>
  <dcterms:created xsi:type="dcterms:W3CDTF">2000-04-06T07:16:17Z</dcterms:created>
  <dcterms:modified xsi:type="dcterms:W3CDTF">2010-07-12T04:33:49Z</dcterms:modified>
  <cp:category/>
  <cp:version/>
  <cp:contentType/>
  <cp:contentStatus/>
</cp:coreProperties>
</file>