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<sst xmlns="http://schemas.openxmlformats.org/spreadsheetml/2006/main" count="120" uniqueCount="94">
  <si>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</si>
  <si>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</si>
  <si>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林</t>
    </r>
    <r>
      <rPr>
        <sz val="8"/>
        <rFont val="Times New Roman"/>
        <family val="1"/>
      </rPr>
      <t xml:space="preserve">              </t>
    </r>
  </si>
  <si>
    <r>
      <t xml:space="preserve">   </t>
    </r>
    <r>
      <rPr>
        <sz val="8"/>
        <rFont val="標楷體"/>
        <family val="4"/>
      </rPr>
      <t>產</t>
    </r>
  </si>
  <si>
    <r>
      <t xml:space="preserve"> </t>
    </r>
    <r>
      <rPr>
        <sz val="8"/>
        <rFont val="標楷體"/>
        <family val="4"/>
      </rPr>
      <t>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</si>
  <si>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 xml:space="preserve"> 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</si>
  <si>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</si>
  <si>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</si>
  <si>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t>Crop Products</t>
  </si>
  <si>
    <t xml:space="preserve">Forestry </t>
  </si>
  <si>
    <t>Products</t>
  </si>
  <si>
    <t>Livestock Products</t>
  </si>
  <si>
    <t xml:space="preserve">  Fishery Products</t>
  </si>
  <si>
    <t>Year, District</t>
  </si>
  <si>
    <r>
      <t>產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值</t>
    </r>
  </si>
  <si>
    <t>Percentage</t>
  </si>
  <si>
    <t xml:space="preserve"> Forestry District &amp; Others</t>
  </si>
  <si>
    <r>
      <t>國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</si>
  <si>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</si>
  <si>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</si>
  <si>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</si>
  <si>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</si>
  <si>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</si>
  <si>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</si>
  <si>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</si>
  <si>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</si>
  <si>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</si>
  <si>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</si>
  <si>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</si>
  <si>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</si>
  <si>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</si>
  <si>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</si>
  <si>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</si>
  <si>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</si>
  <si>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</si>
  <si>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</si>
  <si>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</si>
  <si>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</si>
  <si>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</si>
  <si>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t xml:space="preserve"> </t>
  </si>
  <si>
    <t xml:space="preserve"> Value</t>
  </si>
  <si>
    <t>千元</t>
  </si>
  <si>
    <t xml:space="preserve"> %</t>
  </si>
  <si>
    <t>N.T.$1,000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</si>
  <si>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</si>
  <si>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</si>
  <si>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</si>
  <si>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</si>
  <si>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Overseas Base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</si>
  <si>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</si>
  <si>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</si>
  <si>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</si>
  <si>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</si>
  <si>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</si>
  <si>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</si>
  <si>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</si>
  <si>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 xml:space="preserve"> </t>
    </r>
    <r>
      <rPr>
        <sz val="8"/>
        <rFont val="標楷體"/>
        <family val="4"/>
      </rP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</si>
  <si>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比</t>
    </r>
  </si>
  <si>
    <t xml:space="preserve">               2001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</si>
  <si>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</si>
  <si>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</si>
  <si>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</si>
  <si>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</si>
  <si>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</si>
  <si>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</si>
  <si>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</si>
  <si>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</si>
  <si>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</si>
  <si>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</si>
  <si>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</si>
  <si>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</si>
  <si>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</si>
  <si>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</si>
  <si>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</si>
  <si>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</si>
  <si>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</si>
  <si>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</si>
  <si>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              2002</t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</si>
  <si>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</si>
  <si>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t xml:space="preserve">               2003</t>
  </si>
  <si>
    <r>
      <t xml:space="preserve">4.  </t>
    </r>
    <r>
      <rPr>
        <sz val="14"/>
        <rFont val="標楷體"/>
        <family val="4"/>
      </rPr>
      <t>農業生產結構</t>
    </r>
  </si>
  <si>
    <t>4.  Composition of Agricltural Production</t>
  </si>
  <si>
    <r>
      <t xml:space="preserve">   </t>
    </r>
    <r>
      <rPr>
        <sz val="8"/>
        <rFont val="標楷體"/>
        <family val="4"/>
      </rPr>
      <t>資料來源：行政院農業委員會畜牧處、農糧署、漁業署、林務局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</si>
  <si>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r>
      <t>高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</si>
  <si>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</si>
  <si>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Animal Industry,Agriculture and Food Agency, Fisheries Agency, Forestry Bureau, COA, Executive Yuan.</t>
    </r>
  </si>
  <si>
    <r>
      <t xml:space="preserve">       8     95</t>
    </r>
    <r>
      <rPr>
        <sz val="8"/>
        <rFont val="標楷體"/>
        <family val="4"/>
      </rPr>
      <t>年農業統計年報</t>
    </r>
  </si>
  <si>
    <t xml:space="preserve">AG. STATISTICS YEARBOOK 2006         9   </t>
  </si>
  <si>
    <r>
      <t>民國</t>
    </r>
    <r>
      <rPr>
        <sz val="8"/>
        <rFont val="Times New Roman"/>
        <family val="1"/>
      </rPr>
      <t xml:space="preserve">           86               </t>
    </r>
    <r>
      <rPr>
        <sz val="8"/>
        <rFont val="標楷體"/>
        <family val="4"/>
      </rPr>
      <t>年</t>
    </r>
  </si>
  <si>
    <t xml:space="preserve">               2006</t>
  </si>
  <si>
    <t xml:space="preserve">    94   r</t>
  </si>
  <si>
    <t xml:space="preserve">               2005   r</t>
  </si>
  <si>
    <t xml:space="preserve">               2004   </t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</si>
  <si>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關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</si>
</sst>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19" applyFont="1">
      <alignment/>
      <protection/>
    </xf>
    <xf numFmtId="0" fontId="11" fillId="0" borderId="0" xfId="19" applyFont="1">
      <alignment/>
      <protection/>
    </xf>
    <xf numFmtId="0" fontId="14" fillId="0" borderId="0" xfId="19" applyFont="1">
      <alignment/>
      <protection/>
    </xf>
    <xf numFmtId="0" fontId="14" fillId="0" borderId="0" xfId="19" applyFont="1" applyFill="1" applyBorder="1">
      <alignment/>
      <protection/>
    </xf>
    <xf numFmtId="0" fontId="5" fillId="0" borderId="0" xfId="19" applyFont="1" applyAlignment="1">
      <alignment vertical="top"/>
      <protection/>
    </xf>
    <xf numFmtId="0" fontId="8" fillId="0" borderId="1" xfId="19" applyFont="1" applyBorder="1">
      <alignment/>
      <protection/>
    </xf>
    <xf numFmtId="0" fontId="8" fillId="0" borderId="1" xfId="19" applyFont="1" applyBorder="1" applyAlignment="1">
      <alignment horizontal="left"/>
      <protection/>
    </xf>
    <xf numFmtId="0" fontId="8" fillId="0" borderId="0" xfId="19" applyFont="1">
      <alignment/>
      <protection/>
    </xf>
    <xf numFmtId="0" fontId="5" fillId="0" borderId="0" xfId="19" applyFont="1" applyAlignment="1">
      <alignment horizontal="right" vertical="top"/>
      <protection/>
    </xf>
    <xf numFmtId="0" fontId="7" fillId="0" borderId="2" xfId="19" applyFont="1" applyBorder="1">
      <alignment/>
      <protection/>
    </xf>
    <xf numFmtId="0" fontId="7" fillId="0" borderId="0" xfId="19" applyFont="1" applyAlignment="1">
      <alignment horizontal="centerContinuous"/>
      <protection/>
    </xf>
    <xf numFmtId="0" fontId="7" fillId="0" borderId="3" xfId="19" applyFont="1" applyBorder="1" applyAlignment="1">
      <alignment horizontal="centerContinuous"/>
      <protection/>
    </xf>
    <xf numFmtId="0" fontId="7" fillId="0" borderId="4" xfId="19" applyFont="1" applyBorder="1" applyAlignment="1">
      <alignment horizontal="centerContinuous"/>
      <protection/>
    </xf>
    <xf numFmtId="0" fontId="6" fillId="0" borderId="0" xfId="19" applyFont="1" applyAlignment="1">
      <alignment horizontal="center"/>
      <protection/>
    </xf>
    <xf numFmtId="0" fontId="7" fillId="0" borderId="4" xfId="19" applyFont="1" applyBorder="1" applyAlignment="1">
      <alignment horizontal="left"/>
      <protection/>
    </xf>
    <xf numFmtId="0" fontId="7" fillId="0" borderId="5" xfId="19" applyFont="1" applyBorder="1" applyAlignment="1">
      <alignment horizontal="centerContinuous"/>
      <protection/>
    </xf>
    <xf numFmtId="0" fontId="7" fillId="0" borderId="6" xfId="19" applyFont="1" applyBorder="1">
      <alignment/>
      <protection/>
    </xf>
    <xf numFmtId="0" fontId="7" fillId="0" borderId="4" xfId="19" applyFont="1" applyFill="1" applyBorder="1" applyAlignment="1">
      <alignment horizontal="centerContinuous"/>
      <protection/>
    </xf>
    <xf numFmtId="0" fontId="13" fillId="0" borderId="4" xfId="19" applyFont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"/>
      <protection/>
    </xf>
    <xf numFmtId="0" fontId="13" fillId="0" borderId="0" xfId="19" applyFont="1" applyBorder="1">
      <alignment/>
      <protection/>
    </xf>
    <xf numFmtId="0" fontId="13" fillId="0" borderId="5" xfId="19" applyFont="1" applyBorder="1" applyAlignment="1">
      <alignment horizontal="centerContinuous"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7" fillId="0" borderId="10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7" fillId="0" borderId="5" xfId="19" applyFont="1" applyBorder="1">
      <alignment/>
      <protection/>
    </xf>
    <xf numFmtId="0" fontId="7" fillId="0" borderId="12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7" fillId="0" borderId="13" xfId="19" applyFont="1" applyBorder="1">
      <alignment/>
      <protection/>
    </xf>
    <xf numFmtId="0" fontId="7" fillId="0" borderId="0" xfId="19" applyFont="1" applyBorder="1" applyAlignment="1">
      <alignment horizontal="center"/>
      <protection/>
    </xf>
    <xf numFmtId="0" fontId="7" fillId="0" borderId="14" xfId="19" applyFont="1" applyBorder="1">
      <alignment/>
      <protection/>
    </xf>
    <xf numFmtId="0" fontId="5" fillId="0" borderId="15" xfId="19" applyFont="1" applyBorder="1">
      <alignment/>
      <protection/>
    </xf>
    <xf numFmtId="0" fontId="5" fillId="0" borderId="16" xfId="19" applyFont="1" applyBorder="1" applyAlignment="1">
      <alignment horizontal="center"/>
      <protection/>
    </xf>
    <xf numFmtId="0" fontId="5" fillId="0" borderId="13" xfId="19" applyFont="1" applyBorder="1">
      <alignment/>
      <protection/>
    </xf>
    <xf numFmtId="0" fontId="5" fillId="0" borderId="16" xfId="19" applyFont="1" applyBorder="1">
      <alignment/>
      <protection/>
    </xf>
    <xf numFmtId="0" fontId="5" fillId="0" borderId="1" xfId="19" applyFont="1" applyBorder="1" applyAlignment="1">
      <alignment horizontal="center"/>
      <protection/>
    </xf>
    <xf numFmtId="0" fontId="5" fillId="0" borderId="17" xfId="19" applyFont="1" applyBorder="1">
      <alignment/>
      <protection/>
    </xf>
    <xf numFmtId="0" fontId="5" fillId="0" borderId="0" xfId="19" applyFont="1">
      <alignment/>
      <protection/>
    </xf>
    <xf numFmtId="0" fontId="5" fillId="0" borderId="5" xfId="19" applyFont="1" applyBorder="1">
      <alignment/>
      <protection/>
    </xf>
    <xf numFmtId="0" fontId="15" fillId="0" borderId="0" xfId="19" applyFont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0" fontId="5" fillId="0" borderId="0" xfId="19" applyFont="1" applyBorder="1">
      <alignment/>
      <protection/>
    </xf>
    <xf numFmtId="0" fontId="5" fillId="0" borderId="14" xfId="19" applyFont="1" applyBorder="1">
      <alignment/>
      <protection/>
    </xf>
    <xf numFmtId="0" fontId="5" fillId="0" borderId="0" xfId="19" applyFont="1" applyAlignment="1">
      <alignment horizontal="right"/>
      <protection/>
    </xf>
    <xf numFmtId="0" fontId="6" fillId="0" borderId="5" xfId="18" applyFont="1" applyBorder="1" applyAlignment="1">
      <alignment horizontal="center" vertical="center"/>
      <protection/>
    </xf>
    <xf numFmtId="182" fontId="7" fillId="0" borderId="0" xfId="19" applyNumberFormat="1" applyFont="1" applyAlignment="1" applyProtection="1">
      <alignment horizontal="right" vertical="center"/>
      <protection locked="0"/>
    </xf>
    <xf numFmtId="183" fontId="7" fillId="0" borderId="0" xfId="19" applyNumberFormat="1" applyFont="1" applyAlignment="1" applyProtection="1">
      <alignment horizontal="right" vertical="center"/>
      <protection locked="0"/>
    </xf>
    <xf numFmtId="183" fontId="7" fillId="0" borderId="5" xfId="19" applyNumberFormat="1" applyFont="1" applyBorder="1" applyAlignment="1" applyProtection="1">
      <alignment horizontal="right" vertical="center"/>
      <protection locked="0"/>
    </xf>
    <xf numFmtId="0" fontId="6" fillId="0" borderId="5" xfId="17" applyFont="1" applyBorder="1" applyAlignment="1">
      <alignment horizontal="center"/>
      <protection/>
    </xf>
    <xf numFmtId="0" fontId="7" fillId="0" borderId="0" xfId="16" applyFont="1" applyAlignment="1" quotePrefix="1">
      <alignment horizontal="left" indent="1"/>
      <protection/>
    </xf>
    <xf numFmtId="0" fontId="7" fillId="0" borderId="5" xfId="16" applyFont="1" applyBorder="1" applyAlignment="1" quotePrefix="1">
      <alignment horizontal="center"/>
      <protection/>
    </xf>
    <xf numFmtId="0" fontId="7" fillId="0" borderId="5" xfId="16" applyFont="1" applyBorder="1" applyAlignment="1">
      <alignment horizontal="center"/>
      <protection/>
    </xf>
    <xf numFmtId="182" fontId="12" fillId="0" borderId="0" xfId="19" applyNumberFormat="1" applyFont="1" applyAlignment="1" applyProtection="1">
      <alignment horizontal="right" vertical="center"/>
      <protection locked="0"/>
    </xf>
    <xf numFmtId="0" fontId="12" fillId="0" borderId="5" xfId="16" applyFont="1" applyBorder="1" applyAlignment="1" quotePrefix="1">
      <alignment horizontal="center"/>
      <protection/>
    </xf>
    <xf numFmtId="183" fontId="12" fillId="0" borderId="0" xfId="19" applyNumberFormat="1" applyFont="1" applyAlignment="1" applyProtection="1">
      <alignment horizontal="right" vertical="center"/>
      <protection locked="0"/>
    </xf>
    <xf numFmtId="183" fontId="12" fillId="0" borderId="5" xfId="19" applyNumberFormat="1" applyFont="1" applyBorder="1" applyAlignment="1" applyProtection="1">
      <alignment horizontal="right" vertical="center"/>
      <protection locked="0"/>
    </xf>
    <xf numFmtId="0" fontId="12" fillId="0" borderId="0" xfId="16" applyFont="1" applyAlignment="1" quotePrefix="1">
      <alignment horizontal="left" indent="1"/>
      <protection/>
    </xf>
    <xf numFmtId="0" fontId="12" fillId="0" borderId="0" xfId="19" applyFont="1">
      <alignment/>
      <protection/>
    </xf>
    <xf numFmtId="2" fontId="7" fillId="0" borderId="0" xfId="19" applyNumberFormat="1" applyFont="1" applyAlignment="1" applyProtection="1">
      <alignment horizontal="right" vertical="center"/>
      <protection locked="0"/>
    </xf>
    <xf numFmtId="0" fontId="12" fillId="0" borderId="14" xfId="16" applyFont="1" applyBorder="1" applyAlignment="1" quotePrefix="1">
      <alignment horizontal="left" indent="1"/>
      <protection/>
    </xf>
    <xf numFmtId="0" fontId="6" fillId="0" borderId="5" xfId="19" applyFont="1" applyBorder="1" applyAlignment="1">
      <alignment horizontal="center"/>
      <protection/>
    </xf>
    <xf numFmtId="184" fontId="7" fillId="0" borderId="0" xfId="19" applyNumberFormat="1" applyFont="1" applyAlignment="1" applyProtection="1">
      <alignment horizontal="right" vertical="center"/>
      <protection locked="0"/>
    </xf>
    <xf numFmtId="182" fontId="7" fillId="0" borderId="1" xfId="19" applyNumberFormat="1" applyFont="1" applyBorder="1" applyAlignment="1">
      <alignment/>
      <protection/>
    </xf>
    <xf numFmtId="183" fontId="7" fillId="0" borderId="1" xfId="19" applyNumberFormat="1" applyFont="1" applyBorder="1" applyAlignment="1">
      <alignment/>
      <protection/>
    </xf>
    <xf numFmtId="183" fontId="7" fillId="0" borderId="1" xfId="19" applyNumberFormat="1" applyFont="1" applyBorder="1" applyAlignment="1" applyProtection="1">
      <alignment horizontal="right" vertical="center"/>
      <protection locked="0"/>
    </xf>
    <xf numFmtId="182" fontId="7" fillId="0" borderId="0" xfId="19" applyNumberFormat="1" applyFont="1" applyAlignment="1">
      <alignment/>
      <protection/>
    </xf>
    <xf numFmtId="183" fontId="7" fillId="0" borderId="15" xfId="19" applyNumberFormat="1" applyFont="1" applyBorder="1" applyAlignment="1">
      <alignment/>
      <protection/>
    </xf>
    <xf numFmtId="0" fontId="7" fillId="0" borderId="1" xfId="19" applyFont="1" applyBorder="1" applyAlignment="1">
      <alignment/>
      <protection/>
    </xf>
    <xf numFmtId="0" fontId="7" fillId="0" borderId="0" xfId="19" applyFont="1" applyAlignment="1">
      <alignment/>
      <protection/>
    </xf>
    <xf numFmtId="183" fontId="5" fillId="0" borderId="0" xfId="19" applyNumberFormat="1" applyFont="1">
      <alignment/>
      <protection/>
    </xf>
    <xf numFmtId="0" fontId="8" fillId="0" borderId="0" xfId="0" applyFont="1" applyAlignment="1">
      <alignment vertical="center"/>
    </xf>
    <xf numFmtId="0" fontId="7" fillId="0" borderId="5" xfId="18" applyFont="1" applyBorder="1" applyAlignment="1">
      <alignment horizontal="center" vertical="center"/>
      <protection/>
    </xf>
    <xf numFmtId="0" fontId="7" fillId="0" borderId="5" xfId="18" applyFont="1" applyBorder="1" applyAlignment="1">
      <alignment horizontal="left" vertical="center" indent="1"/>
      <protection/>
    </xf>
    <xf numFmtId="0" fontId="7" fillId="0" borderId="15" xfId="19" applyFont="1" applyBorder="1" applyAlignment="1">
      <alignment horizontal="center"/>
      <protection/>
    </xf>
    <xf numFmtId="182" fontId="7" fillId="0" borderId="0" xfId="0" applyNumberFormat="1" applyFont="1" applyAlignment="1" applyProtection="1">
      <alignment horizontal="right" vertical="center"/>
      <protection locked="0"/>
    </xf>
    <xf numFmtId="183" fontId="7" fillId="0" borderId="0" xfId="0" applyNumberFormat="1" applyFont="1" applyAlignment="1" applyProtection="1">
      <alignment horizontal="right"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183" fontId="12" fillId="0" borderId="0" xfId="0" applyNumberFormat="1" applyFont="1" applyAlignment="1" applyProtection="1">
      <alignment horizontal="right" vertical="center"/>
      <protection locked="0"/>
    </xf>
    <xf numFmtId="4" fontId="12" fillId="0" borderId="0" xfId="0" applyNumberFormat="1" applyFont="1" applyAlignment="1" applyProtection="1">
      <alignment horizontal="right" vertical="center"/>
      <protection locked="0"/>
    </xf>
    <xf numFmtId="0" fontId="7" fillId="0" borderId="0" xfId="18" applyFont="1" applyAlignment="1" applyProtection="1">
      <alignment horizontal="left" vertical="center" indent="1"/>
      <protection locked="0"/>
    </xf>
    <xf numFmtId="0" fontId="7" fillId="0" borderId="0" xfId="18" applyFont="1" applyAlignment="1" applyProtection="1">
      <alignment horizontal="left" vertical="center" indent="2"/>
      <protection locked="0"/>
    </xf>
    <xf numFmtId="182" fontId="5" fillId="0" borderId="0" xfId="19" applyNumberFormat="1" applyFont="1">
      <alignment/>
      <protection/>
    </xf>
    <xf numFmtId="4" fontId="7" fillId="0" borderId="0" xfId="0" applyNumberFormat="1" applyFont="1" applyAlignment="1" applyProtection="1">
      <alignment horizontal="right" vertical="center"/>
      <protection locked="0"/>
    </xf>
    <xf numFmtId="193" fontId="7" fillId="0" borderId="0" xfId="20" applyNumberFormat="1" applyFont="1" applyAlignment="1" applyProtection="1">
      <alignment horizontal="right" vertical="center"/>
      <protection locked="0"/>
    </xf>
    <xf numFmtId="194" fontId="7" fillId="0" borderId="0" xfId="20" applyNumberFormat="1" applyFont="1" applyAlignment="1" applyProtection="1">
      <alignment horizontal="right" vertical="center"/>
      <protection locked="0"/>
    </xf>
    <xf numFmtId="0" fontId="7" fillId="0" borderId="0" xfId="18" applyFont="1" applyBorder="1" applyAlignment="1" applyProtection="1">
      <alignment horizontal="left" vertical="center" indent="1"/>
      <protection locked="0"/>
    </xf>
    <xf numFmtId="0" fontId="7" fillId="0" borderId="0" xfId="19" applyFont="1" applyBorder="1" applyAlignment="1">
      <alignment horizontal="left" indent="1"/>
      <protection/>
    </xf>
    <xf numFmtId="194" fontId="7" fillId="0" borderId="5" xfId="20" applyNumberFormat="1" applyFont="1" applyBorder="1" applyAlignment="1" applyProtection="1">
      <alignment horizontal="right" vertical="center"/>
      <protection locked="0"/>
    </xf>
    <xf numFmtId="195" fontId="12" fillId="0" borderId="0" xfId="0" applyNumberFormat="1" applyFont="1" applyAlignment="1" applyProtection="1">
      <alignment horizontal="right" vertical="center"/>
      <protection locked="0"/>
    </xf>
    <xf numFmtId="182" fontId="7" fillId="0" borderId="5" xfId="19" applyNumberFormat="1" applyFont="1" applyBorder="1">
      <alignment/>
      <protection/>
    </xf>
    <xf numFmtId="0" fontId="8" fillId="0" borderId="0" xfId="19" applyFont="1" applyFill="1" applyAlignment="1">
      <alignment/>
      <protection/>
    </xf>
    <xf numFmtId="0" fontId="8" fillId="0" borderId="18" xfId="19" applyFont="1" applyFill="1" applyBorder="1" applyAlignment="1">
      <alignment/>
      <protection/>
    </xf>
    <xf numFmtId="0" fontId="7" fillId="0" borderId="0" xfId="15" applyFont="1" applyAlignment="1">
      <alignment/>
      <protection/>
    </xf>
    <xf numFmtId="183" fontId="7" fillId="0" borderId="0" xfId="19" applyNumberFormat="1" applyFont="1" applyAlignment="1">
      <alignment/>
      <protection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11" fillId="0" borderId="0" xfId="19" applyFont="1" applyFill="1" applyBorder="1" applyAlignment="1">
      <alignment horizontal="center" vertical="top"/>
      <protection/>
    </xf>
    <xf numFmtId="0" fontId="8" fillId="0" borderId="0" xfId="19" applyFont="1" applyAlignment="1">
      <alignment horizontal="center" vertical="top"/>
      <protection/>
    </xf>
    <xf numFmtId="0" fontId="6" fillId="0" borderId="5" xfId="18" applyFont="1" applyBorder="1" applyAlignment="1" quotePrefix="1">
      <alignment horizontal="center" vertical="center"/>
      <protection/>
    </xf>
    <xf numFmtId="0" fontId="8" fillId="0" borderId="5" xfId="19" applyFont="1" applyBorder="1" applyAlignment="1">
      <alignment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8" fillId="0" borderId="14" xfId="19" applyFont="1" applyBorder="1" applyAlignment="1">
      <alignment vertic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結構90" xfId="19"/>
    <cellStyle name="一般_稻穀收購量價-計畫(學名)" xfId="20"/>
    <cellStyle name="Comma" xfId="21"/>
    <cellStyle name="Comma [0]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24" sqref="B24"/>
    </sheetView>
  </sheetViews>
  <sheetFormatPr defaultColWidth="9.00390625" defaultRowHeight="16.5"/>
  <cols>
    <col min="1" max="1" width="18.00390625" style="8" customWidth="1"/>
    <col min="2" max="2" width="14.50390625" style="8" customWidth="1"/>
    <col min="3" max="3" width="7.50390625" style="8" customWidth="1"/>
    <col min="4" max="4" width="15.25390625" style="8" customWidth="1"/>
    <col min="5" max="5" width="6.875" style="8" customWidth="1"/>
    <col min="6" max="6" width="15.25390625" style="8" customWidth="1"/>
    <col min="7" max="7" width="16.125" style="8" customWidth="1"/>
    <col min="8" max="8" width="7.625" style="8" customWidth="1"/>
    <col min="9" max="9" width="17.25390625" style="8" customWidth="1"/>
    <col min="10" max="10" width="7.625" style="8" customWidth="1"/>
    <col min="11" max="11" width="16.875" style="8" customWidth="1"/>
    <col min="12" max="12" width="7.625" style="8" customWidth="1"/>
    <col min="13" max="13" width="19.875" style="8" customWidth="1"/>
    <col min="14" max="16384" width="8.75390625" style="8" customWidth="1"/>
  </cols>
  <sheetData>
    <row r="1" spans="1:13" s="74" customFormat="1" ht="10.5" customHeight="1">
      <c r="A1" s="100" t="s">
        <v>86</v>
      </c>
      <c r="M1" s="99" t="s">
        <v>87</v>
      </c>
    </row>
    <row r="2" spans="1:13" s="2" customFormat="1" ht="27" customHeight="1">
      <c r="A2" s="101" t="s">
        <v>80</v>
      </c>
      <c r="B2" s="102"/>
      <c r="C2" s="102"/>
      <c r="D2" s="102"/>
      <c r="E2" s="102"/>
      <c r="F2" s="102"/>
      <c r="H2" s="101" t="s">
        <v>81</v>
      </c>
      <c r="I2" s="101"/>
      <c r="J2" s="101"/>
      <c r="K2" s="101"/>
      <c r="L2" s="101"/>
      <c r="M2" s="101"/>
    </row>
    <row r="3" s="3" customFormat="1" ht="18" customHeight="1">
      <c r="H3" s="4"/>
    </row>
    <row r="4" spans="1:13" ht="10.5" customHeight="1">
      <c r="A4" s="5"/>
      <c r="B4" s="6"/>
      <c r="C4" s="6"/>
      <c r="D4" s="7"/>
      <c r="E4" s="6"/>
      <c r="F4" s="6"/>
      <c r="H4" s="6"/>
      <c r="I4" s="6"/>
      <c r="J4" s="6"/>
      <c r="K4" s="6"/>
      <c r="L4" s="6"/>
      <c r="M4" s="9"/>
    </row>
    <row r="5" spans="1:13" s="1" customFormat="1" ht="13.5" customHeight="1">
      <c r="A5" s="10" t="s">
        <v>39</v>
      </c>
      <c r="B5" s="11" t="s">
        <v>0</v>
      </c>
      <c r="C5" s="12"/>
      <c r="D5" s="11" t="s">
        <v>1</v>
      </c>
      <c r="E5" s="13"/>
      <c r="F5" s="14" t="s">
        <v>2</v>
      </c>
      <c r="H5" s="15" t="s">
        <v>3</v>
      </c>
      <c r="I5" s="11" t="s">
        <v>4</v>
      </c>
      <c r="J5" s="13"/>
      <c r="K5" s="11" t="s">
        <v>5</v>
      </c>
      <c r="L5" s="16"/>
      <c r="M5" s="17"/>
    </row>
    <row r="6" spans="1:13" s="1" customFormat="1" ht="12.75" customHeight="1">
      <c r="A6" s="103" t="s">
        <v>6</v>
      </c>
      <c r="B6" s="18" t="s">
        <v>7</v>
      </c>
      <c r="C6" s="19"/>
      <c r="D6" s="18" t="s">
        <v>8</v>
      </c>
      <c r="E6" s="19"/>
      <c r="F6" s="20" t="s">
        <v>9</v>
      </c>
      <c r="G6" s="21"/>
      <c r="H6" s="18" t="s">
        <v>10</v>
      </c>
      <c r="I6" s="18" t="s">
        <v>11</v>
      </c>
      <c r="J6" s="19"/>
      <c r="K6" s="18" t="s">
        <v>12</v>
      </c>
      <c r="L6" s="22"/>
      <c r="M6" s="105" t="s">
        <v>13</v>
      </c>
    </row>
    <row r="7" spans="1:13" s="1" customFormat="1" ht="13.5" customHeight="1">
      <c r="A7" s="104"/>
      <c r="B7" s="23" t="s">
        <v>14</v>
      </c>
      <c r="C7" s="24" t="s">
        <v>55</v>
      </c>
      <c r="D7" s="25" t="s">
        <v>14</v>
      </c>
      <c r="E7" s="26" t="s">
        <v>56</v>
      </c>
      <c r="F7" s="25" t="s">
        <v>14</v>
      </c>
      <c r="H7" s="27" t="s">
        <v>57</v>
      </c>
      <c r="I7" s="25" t="s">
        <v>14</v>
      </c>
      <c r="J7" s="27" t="s">
        <v>57</v>
      </c>
      <c r="K7" s="25" t="s">
        <v>14</v>
      </c>
      <c r="L7" s="28" t="s">
        <v>55</v>
      </c>
      <c r="M7" s="106"/>
    </row>
    <row r="8" spans="1:13" s="1" customFormat="1" ht="12" customHeight="1">
      <c r="A8" s="29"/>
      <c r="B8" s="30" t="s">
        <v>40</v>
      </c>
      <c r="C8" s="31" t="s">
        <v>15</v>
      </c>
      <c r="D8" s="31" t="s">
        <v>40</v>
      </c>
      <c r="E8" s="31" t="s">
        <v>15</v>
      </c>
      <c r="F8" s="31" t="s">
        <v>40</v>
      </c>
      <c r="G8" s="32"/>
      <c r="H8" s="31" t="s">
        <v>15</v>
      </c>
      <c r="I8" s="31" t="s">
        <v>40</v>
      </c>
      <c r="J8" s="31" t="s">
        <v>15</v>
      </c>
      <c r="K8" s="31" t="s">
        <v>40</v>
      </c>
      <c r="L8" s="33" t="s">
        <v>15</v>
      </c>
      <c r="M8" s="34"/>
    </row>
    <row r="9" spans="1:13" s="41" customFormat="1" ht="3.75" customHeight="1">
      <c r="A9" s="35"/>
      <c r="B9" s="36"/>
      <c r="C9" s="36"/>
      <c r="D9" s="36"/>
      <c r="E9" s="36"/>
      <c r="F9" s="36"/>
      <c r="G9" s="37"/>
      <c r="H9" s="36"/>
      <c r="I9" s="36"/>
      <c r="J9" s="36"/>
      <c r="K9" s="38"/>
      <c r="L9" s="39"/>
      <c r="M9" s="40"/>
    </row>
    <row r="10" spans="1:13" s="41" customFormat="1" ht="9.75" customHeight="1">
      <c r="A10" s="42"/>
      <c r="B10" s="43" t="s">
        <v>41</v>
      </c>
      <c r="C10" s="44" t="s">
        <v>42</v>
      </c>
      <c r="D10" s="43" t="s">
        <v>41</v>
      </c>
      <c r="E10" s="44" t="s">
        <v>42</v>
      </c>
      <c r="F10" s="43" t="s">
        <v>41</v>
      </c>
      <c r="G10" s="45"/>
      <c r="H10" s="44" t="s">
        <v>42</v>
      </c>
      <c r="I10" s="43" t="s">
        <v>41</v>
      </c>
      <c r="J10" s="44" t="s">
        <v>42</v>
      </c>
      <c r="K10" s="43" t="s">
        <v>41</v>
      </c>
      <c r="L10" s="44" t="s">
        <v>42</v>
      </c>
      <c r="M10" s="46"/>
    </row>
    <row r="11" spans="1:13" s="41" customFormat="1" ht="9.75" customHeight="1">
      <c r="A11" s="42"/>
      <c r="B11" s="47" t="s">
        <v>43</v>
      </c>
      <c r="D11" s="47" t="s">
        <v>43</v>
      </c>
      <c r="F11" s="47" t="s">
        <v>43</v>
      </c>
      <c r="G11" s="45"/>
      <c r="I11" s="47" t="s">
        <v>43</v>
      </c>
      <c r="K11" s="47" t="s">
        <v>43</v>
      </c>
      <c r="L11" s="45"/>
      <c r="M11" s="46"/>
    </row>
    <row r="12" spans="1:12" s="41" customFormat="1" ht="5.25" customHeight="1">
      <c r="A12" s="42"/>
      <c r="G12" s="45"/>
      <c r="L12" s="42"/>
    </row>
    <row r="13" spans="1:13" s="1" customFormat="1" ht="12" customHeight="1">
      <c r="A13" s="52" t="s">
        <v>88</v>
      </c>
      <c r="B13" s="78">
        <f>D13+F13+I13+K13</f>
        <v>379036637</v>
      </c>
      <c r="C13" s="79">
        <f>B13/$B13*100</f>
        <v>100</v>
      </c>
      <c r="D13" s="78">
        <v>173744104</v>
      </c>
      <c r="E13" s="50">
        <f>D13/B13*100</f>
        <v>45.83834042406829</v>
      </c>
      <c r="F13" s="78">
        <v>779716</v>
      </c>
      <c r="G13" s="78"/>
      <c r="H13" s="50">
        <f>F13/B13*100</f>
        <v>0.20570992982928984</v>
      </c>
      <c r="I13" s="78">
        <v>107312464</v>
      </c>
      <c r="J13" s="87">
        <f>I13/B13*100</f>
        <v>28.31189745913665</v>
      </c>
      <c r="K13" s="78">
        <v>97200353</v>
      </c>
      <c r="L13" s="51">
        <f>K13/B13*100</f>
        <v>25.644052186965766</v>
      </c>
      <c r="M13" s="53" t="s">
        <v>44</v>
      </c>
    </row>
    <row r="14" spans="1:13" s="1" customFormat="1" ht="12" customHeight="1">
      <c r="A14" s="55">
        <v>87</v>
      </c>
      <c r="B14" s="78">
        <f>D14+F14+I14+K14</f>
        <v>375286941</v>
      </c>
      <c r="C14" s="79">
        <f>B14/$B14*100</f>
        <v>100</v>
      </c>
      <c r="D14" s="80">
        <f>163618666+8</f>
        <v>163618674</v>
      </c>
      <c r="E14" s="50">
        <f>D14/B14*100</f>
        <v>43.59828603788268</v>
      </c>
      <c r="F14" s="78">
        <v>717985</v>
      </c>
      <c r="G14" s="81"/>
      <c r="H14" s="50">
        <f>F14/B14*100</f>
        <v>0.19131627604382856</v>
      </c>
      <c r="I14" s="78">
        <v>116818212</v>
      </c>
      <c r="J14" s="87">
        <f>I14/B14*100</f>
        <v>31.127705027178127</v>
      </c>
      <c r="K14" s="78">
        <v>94132070</v>
      </c>
      <c r="L14" s="51">
        <f>K14/B14*100</f>
        <v>25.082692658895372</v>
      </c>
      <c r="M14" s="53" t="s">
        <v>45</v>
      </c>
    </row>
    <row r="15" spans="1:13" s="1" customFormat="1" ht="12" customHeight="1">
      <c r="A15" s="55">
        <v>88</v>
      </c>
      <c r="B15" s="78">
        <f>D15+F15+I15+K15</f>
        <v>391481222.9320055</v>
      </c>
      <c r="C15" s="79">
        <f>B15/$B15*100</f>
        <v>100</v>
      </c>
      <c r="D15" s="78">
        <f>170523785</f>
        <v>170523785</v>
      </c>
      <c r="E15" s="50">
        <f>D15/B15*100</f>
        <v>43.558611501941044</v>
      </c>
      <c r="F15" s="78">
        <v>591034</v>
      </c>
      <c r="G15" s="78"/>
      <c r="H15" s="50">
        <f>F15/B15*100</f>
        <v>0.15097377993596742</v>
      </c>
      <c r="I15" s="78">
        <v>129929511.9320055</v>
      </c>
      <c r="J15" s="87">
        <f>I15/B15*100</f>
        <v>33.18920661351166</v>
      </c>
      <c r="K15" s="78">
        <v>90436892</v>
      </c>
      <c r="L15" s="51">
        <f>K15/B15*100</f>
        <v>23.101208104611327</v>
      </c>
      <c r="M15" s="53" t="s">
        <v>46</v>
      </c>
    </row>
    <row r="16" spans="1:13" s="1" customFormat="1" ht="12" customHeight="1">
      <c r="A16" s="54">
        <v>89</v>
      </c>
      <c r="B16" s="78">
        <f>D16+F16+I16+K16</f>
        <v>363791072.657</v>
      </c>
      <c r="C16" s="79">
        <v>100</v>
      </c>
      <c r="D16" s="78">
        <v>165214487.4</v>
      </c>
      <c r="E16" s="50">
        <f>D16/B16*100</f>
        <v>45.414662375668655</v>
      </c>
      <c r="F16" s="78">
        <v>268819.767</v>
      </c>
      <c r="G16" s="78"/>
      <c r="H16" s="50">
        <f>F16/B16*100</f>
        <v>0.0738939977379424</v>
      </c>
      <c r="I16" s="78">
        <v>107579249.49</v>
      </c>
      <c r="J16" s="87">
        <f>I16/B16*100</f>
        <v>29.571712330453742</v>
      </c>
      <c r="K16" s="78">
        <v>90728516</v>
      </c>
      <c r="L16" s="51">
        <f>K16/B16*100</f>
        <v>24.939731296139662</v>
      </c>
      <c r="M16" s="53" t="s">
        <v>47</v>
      </c>
    </row>
    <row r="17" spans="1:13" s="1" customFormat="1" ht="12" customHeight="1">
      <c r="A17" s="55">
        <v>90</v>
      </c>
      <c r="B17" s="78">
        <v>352689978.9</v>
      </c>
      <c r="C17" s="79">
        <v>100</v>
      </c>
      <c r="D17" s="78">
        <v>160758569.89163998</v>
      </c>
      <c r="E17" s="50">
        <f>D17/B17*100</f>
        <v>45.58070246084897</v>
      </c>
      <c r="F17" s="49">
        <v>597493.5869999999</v>
      </c>
      <c r="G17" s="49"/>
      <c r="H17" s="50">
        <f>F17/B17*100</f>
        <v>0.16941042352933153</v>
      </c>
      <c r="I17" s="78">
        <v>101205499.42135999</v>
      </c>
      <c r="J17" s="87">
        <f>I17/B17*100</f>
        <v>28.695314717193966</v>
      </c>
      <c r="K17" s="49">
        <v>90128416</v>
      </c>
      <c r="L17" s="51">
        <f>K17/B17*100</f>
        <v>25.554572398427737</v>
      </c>
      <c r="M17" s="53" t="s">
        <v>58</v>
      </c>
    </row>
    <row r="18" spans="1:13" s="1" customFormat="1" ht="12" customHeight="1">
      <c r="A18" s="54"/>
      <c r="B18" s="78"/>
      <c r="C18" s="79"/>
      <c r="D18" s="78"/>
      <c r="E18" s="50"/>
      <c r="F18" s="78"/>
      <c r="G18" s="78"/>
      <c r="H18" s="50"/>
      <c r="I18" s="78"/>
      <c r="J18" s="87"/>
      <c r="K18" s="78"/>
      <c r="L18" s="51"/>
      <c r="M18" s="53"/>
    </row>
    <row r="19" spans="1:13" s="1" customFormat="1" ht="12" customHeight="1">
      <c r="A19" s="55">
        <v>91</v>
      </c>
      <c r="B19" s="78">
        <v>350477906.4611241</v>
      </c>
      <c r="C19" s="79">
        <v>100</v>
      </c>
      <c r="D19" s="78">
        <v>151853269.35706407</v>
      </c>
      <c r="E19" s="50">
        <v>43.327486999214884</v>
      </c>
      <c r="F19" s="49">
        <v>862545.442</v>
      </c>
      <c r="G19" s="49"/>
      <c r="H19" s="50">
        <v>0.2461055108178911</v>
      </c>
      <c r="I19" s="78">
        <v>105199485.66206004</v>
      </c>
      <c r="J19" s="87">
        <v>30.016010630823892</v>
      </c>
      <c r="K19" s="49">
        <v>92562606</v>
      </c>
      <c r="L19" s="51">
        <v>26.410396859143326</v>
      </c>
      <c r="M19" s="53" t="s">
        <v>77</v>
      </c>
    </row>
    <row r="20" spans="1:13" s="1" customFormat="1" ht="12" customHeight="1">
      <c r="A20" s="55">
        <v>92</v>
      </c>
      <c r="B20" s="78">
        <v>357884755.0174927</v>
      </c>
      <c r="C20" s="79">
        <v>100</v>
      </c>
      <c r="D20" s="78">
        <v>147274669.7874927</v>
      </c>
      <c r="E20" s="50">
        <v>41.145674658303065</v>
      </c>
      <c r="F20" s="49">
        <v>579935.104</v>
      </c>
      <c r="G20" s="49"/>
      <c r="H20" s="50">
        <v>0.1620225741910957</v>
      </c>
      <c r="I20" s="78">
        <v>112592290.12600002</v>
      </c>
      <c r="J20" s="87">
        <v>31.456093198119646</v>
      </c>
      <c r="K20" s="49">
        <v>97437860</v>
      </c>
      <c r="L20" s="51">
        <v>27.226043756805858</v>
      </c>
      <c r="M20" s="53" t="s">
        <v>79</v>
      </c>
    </row>
    <row r="21" spans="1:13" s="1" customFormat="1" ht="12" customHeight="1">
      <c r="A21" s="55">
        <v>93</v>
      </c>
      <c r="B21" s="78">
        <v>386444325.7474844</v>
      </c>
      <c r="C21" s="79">
        <v>100</v>
      </c>
      <c r="D21" s="78">
        <v>162300578</v>
      </c>
      <c r="E21" s="50">
        <v>41.998437339212636</v>
      </c>
      <c r="F21" s="49">
        <v>523843.83409400005</v>
      </c>
      <c r="G21" s="49"/>
      <c r="H21" s="50">
        <v>0.1355548003145729</v>
      </c>
      <c r="I21" s="78">
        <v>124919409.9133904</v>
      </c>
      <c r="J21" s="87">
        <v>32.325331642989866</v>
      </c>
      <c r="K21" s="49">
        <v>98700494</v>
      </c>
      <c r="L21" s="51">
        <v>25.540676217482925</v>
      </c>
      <c r="M21" s="53" t="s">
        <v>92</v>
      </c>
    </row>
    <row r="22" spans="1:13" s="1" customFormat="1" ht="12" customHeight="1">
      <c r="A22" s="55" t="s">
        <v>90</v>
      </c>
      <c r="B22" s="78">
        <f>D22+F22+I22+K22</f>
        <v>382726113.114458</v>
      </c>
      <c r="C22" s="79">
        <v>100</v>
      </c>
      <c r="D22" s="78">
        <v>162630935</v>
      </c>
      <c r="E22" s="50">
        <f>D22/B22*100</f>
        <v>42.49277209662556</v>
      </c>
      <c r="F22" s="49">
        <v>614203.425328</v>
      </c>
      <c r="G22" s="49"/>
      <c r="H22" s="50">
        <f>F22/B22*100</f>
        <v>0.1604811911917587</v>
      </c>
      <c r="I22" s="78">
        <v>126669708</v>
      </c>
      <c r="J22" s="87">
        <f>I22/B22*100</f>
        <v>33.096698568388035</v>
      </c>
      <c r="K22" s="49">
        <v>92811266.68913001</v>
      </c>
      <c r="L22" s="51">
        <f>K22/B22*100</f>
        <v>24.250048143794643</v>
      </c>
      <c r="M22" s="53" t="s">
        <v>91</v>
      </c>
    </row>
    <row r="23" spans="1:13" s="61" customFormat="1" ht="12" customHeight="1">
      <c r="A23" s="57">
        <v>95</v>
      </c>
      <c r="B23" s="81">
        <f>D23+F23+I23+K23</f>
        <v>376993824.9106065</v>
      </c>
      <c r="C23" s="82">
        <f>B23/$B23*100</f>
        <v>100</v>
      </c>
      <c r="D23" s="81">
        <f>SUM(D25,D26,D29)</f>
        <v>172691533</v>
      </c>
      <c r="E23" s="58">
        <f>D23/B23*100</f>
        <v>45.80752298554199</v>
      </c>
      <c r="F23" s="81">
        <f>SUM(F25:F29)</f>
        <v>518773.4928459999</v>
      </c>
      <c r="G23" s="56"/>
      <c r="H23" s="58">
        <f>F23/B23*100</f>
        <v>0.1376079549761889</v>
      </c>
      <c r="I23" s="81">
        <f>SUM(I25:I29)</f>
        <v>118125309.80828051</v>
      </c>
      <c r="J23" s="83">
        <f>I23/B23*100</f>
        <v>31.333486652278886</v>
      </c>
      <c r="K23" s="56">
        <f>SUM(K25:K29)</f>
        <v>85658208.60948</v>
      </c>
      <c r="L23" s="59">
        <f>K23/B23*100</f>
        <v>22.72138240720294</v>
      </c>
      <c r="M23" s="60" t="s">
        <v>89</v>
      </c>
    </row>
    <row r="24" spans="1:13" s="1" customFormat="1" ht="12.75" customHeight="1">
      <c r="A24" s="94"/>
      <c r="B24" s="49"/>
      <c r="C24" s="62"/>
      <c r="D24" s="93"/>
      <c r="E24" s="58"/>
      <c r="F24" s="49"/>
      <c r="G24" s="49"/>
      <c r="H24" s="58"/>
      <c r="I24" s="49"/>
      <c r="J24" s="50"/>
      <c r="K24" s="49"/>
      <c r="L24" s="51"/>
      <c r="M24" s="63"/>
    </row>
    <row r="25" spans="1:13" s="1" customFormat="1" ht="12.75" customHeight="1">
      <c r="A25" s="64" t="s">
        <v>84</v>
      </c>
      <c r="B25" s="49">
        <f>D25+F25+I25+K25</f>
        <v>466443.84700787003</v>
      </c>
      <c r="C25" s="65">
        <v>100</v>
      </c>
      <c r="D25" s="88">
        <v>420231</v>
      </c>
      <c r="E25" s="89">
        <f>D25/B25*100</f>
        <v>90.09251653670323</v>
      </c>
      <c r="F25" s="88">
        <v>8743.95</v>
      </c>
      <c r="G25" s="49"/>
      <c r="H25" s="89">
        <f aca="true" t="shared" si="0" ref="H25:H54">F25/B25*100</f>
        <v>1.8745986373473311</v>
      </c>
      <c r="I25" s="88">
        <v>37468.89700787</v>
      </c>
      <c r="J25" s="89">
        <f aca="true" t="shared" si="1" ref="J25:J54">I25/B25*100</f>
        <v>8.032884825949438</v>
      </c>
      <c r="K25" s="89">
        <v>0</v>
      </c>
      <c r="L25" s="92">
        <v>0</v>
      </c>
      <c r="M25" s="90" t="s">
        <v>59</v>
      </c>
    </row>
    <row r="26" spans="1:13" s="1" customFormat="1" ht="12.75" customHeight="1">
      <c r="A26" s="64" t="s">
        <v>83</v>
      </c>
      <c r="B26" s="49">
        <f aca="true" t="shared" si="2" ref="B26:B54">D26+F26+I26+K26</f>
        <v>6595340.966209501</v>
      </c>
      <c r="C26" s="65">
        <v>100</v>
      </c>
      <c r="D26" s="88">
        <v>86424</v>
      </c>
      <c r="E26" s="89">
        <f>D26/B26*100</f>
        <v>1.310379561008048</v>
      </c>
      <c r="F26" s="88">
        <v>0</v>
      </c>
      <c r="G26" s="49"/>
      <c r="H26" s="89">
        <f t="shared" si="0"/>
        <v>0</v>
      </c>
      <c r="I26" s="88">
        <v>24505.3134495</v>
      </c>
      <c r="J26" s="89">
        <f t="shared" si="1"/>
        <v>0.3715549139165096</v>
      </c>
      <c r="K26" s="88">
        <v>6484411.652760001</v>
      </c>
      <c r="L26" s="92">
        <f aca="true" t="shared" si="3" ref="L26:L54">K26/B26*100</f>
        <v>98.31806552507544</v>
      </c>
      <c r="M26" s="90" t="s">
        <v>60</v>
      </c>
    </row>
    <row r="27" spans="1:13" s="1" customFormat="1" ht="12.75" customHeight="1">
      <c r="A27" s="64" t="s">
        <v>93</v>
      </c>
      <c r="B27" s="49">
        <f t="shared" si="2"/>
        <v>336863.29077999986</v>
      </c>
      <c r="C27" s="65">
        <v>100</v>
      </c>
      <c r="D27" s="88">
        <v>0</v>
      </c>
      <c r="E27" s="89">
        <v>0</v>
      </c>
      <c r="F27" s="88">
        <v>336863.29077999986</v>
      </c>
      <c r="G27" s="49"/>
      <c r="H27" s="89">
        <f t="shared" si="0"/>
        <v>100</v>
      </c>
      <c r="I27" s="88">
        <v>0</v>
      </c>
      <c r="J27" s="89">
        <v>0</v>
      </c>
      <c r="K27" s="88">
        <v>0</v>
      </c>
      <c r="L27" s="92">
        <v>0</v>
      </c>
      <c r="M27" s="91" t="s">
        <v>16</v>
      </c>
    </row>
    <row r="28" spans="1:13" s="1" customFormat="1" ht="12.75" customHeight="1">
      <c r="A28" s="64" t="s">
        <v>17</v>
      </c>
      <c r="B28" s="49">
        <f t="shared" si="2"/>
        <v>31308423.86518</v>
      </c>
      <c r="C28" s="65">
        <v>100</v>
      </c>
      <c r="D28" s="88">
        <v>0</v>
      </c>
      <c r="E28" s="89">
        <v>0</v>
      </c>
      <c r="F28" s="88">
        <v>0</v>
      </c>
      <c r="G28" s="49"/>
      <c r="H28" s="89">
        <f t="shared" si="0"/>
        <v>0</v>
      </c>
      <c r="I28" s="88">
        <v>0</v>
      </c>
      <c r="J28" s="89">
        <v>0</v>
      </c>
      <c r="K28" s="88">
        <v>31308423.86518</v>
      </c>
      <c r="L28" s="92">
        <f t="shared" si="3"/>
        <v>100</v>
      </c>
      <c r="M28" s="91" t="s">
        <v>48</v>
      </c>
    </row>
    <row r="29" spans="1:13" s="1" customFormat="1" ht="12.75" customHeight="1">
      <c r="A29" s="64" t="s">
        <v>18</v>
      </c>
      <c r="B29" s="49">
        <f t="shared" si="2"/>
        <v>338286752.94142914</v>
      </c>
      <c r="C29" s="65">
        <v>100</v>
      </c>
      <c r="D29" s="88">
        <f>SUM(D31:D54)-2</f>
        <v>172184878</v>
      </c>
      <c r="E29" s="89">
        <f>D29/B29*100</f>
        <v>50.8990897523593</v>
      </c>
      <c r="F29" s="88">
        <f>SUM(F31:F54)</f>
        <v>173166.25206600002</v>
      </c>
      <c r="G29" s="49"/>
      <c r="H29" s="89">
        <f t="shared" si="0"/>
        <v>0.05118919099264344</v>
      </c>
      <c r="I29" s="88">
        <f>SUM(I31:I54)</f>
        <v>118063335.59782314</v>
      </c>
      <c r="J29" s="89">
        <f t="shared" si="1"/>
        <v>34.90037211662988</v>
      </c>
      <c r="K29" s="88">
        <f>SUM(K31:K54)</f>
        <v>47865373.09154</v>
      </c>
      <c r="L29" s="92">
        <f t="shared" si="3"/>
        <v>14.149348940018175</v>
      </c>
      <c r="M29" s="84" t="s">
        <v>49</v>
      </c>
    </row>
    <row r="30" spans="1:13" s="1" customFormat="1" ht="12.75" customHeight="1">
      <c r="A30" s="94"/>
      <c r="B30" s="49"/>
      <c r="C30" s="65"/>
      <c r="D30" s="88"/>
      <c r="E30" s="89"/>
      <c r="F30" s="88"/>
      <c r="G30" s="49"/>
      <c r="H30" s="89"/>
      <c r="I30" s="88"/>
      <c r="J30" s="89"/>
      <c r="K30" s="88"/>
      <c r="L30" s="92"/>
      <c r="M30" s="84"/>
    </row>
    <row r="31" spans="1:13" s="1" customFormat="1" ht="12.75" customHeight="1">
      <c r="A31" s="48" t="s">
        <v>19</v>
      </c>
      <c r="B31" s="49">
        <f t="shared" si="2"/>
        <v>4738520.28333588</v>
      </c>
      <c r="C31" s="65">
        <v>100</v>
      </c>
      <c r="D31" s="88">
        <v>1955207</v>
      </c>
      <c r="E31" s="89">
        <f>D31/B31*100</f>
        <v>41.261973846053685</v>
      </c>
      <c r="F31" s="88">
        <v>0</v>
      </c>
      <c r="G31" s="49"/>
      <c r="H31" s="89">
        <f t="shared" si="0"/>
        <v>0</v>
      </c>
      <c r="I31" s="88">
        <v>1011223.84055588</v>
      </c>
      <c r="J31" s="89">
        <f t="shared" si="1"/>
        <v>21.340498300958764</v>
      </c>
      <c r="K31" s="88">
        <v>1772089.44278</v>
      </c>
      <c r="L31" s="92">
        <f t="shared" si="3"/>
        <v>37.39752785298754</v>
      </c>
      <c r="M31" s="85" t="s">
        <v>61</v>
      </c>
    </row>
    <row r="32" spans="1:13" s="1" customFormat="1" ht="12.75" customHeight="1">
      <c r="A32" s="48" t="s">
        <v>20</v>
      </c>
      <c r="B32" s="49">
        <f t="shared" si="2"/>
        <v>10688824.428979728</v>
      </c>
      <c r="C32" s="65">
        <v>100</v>
      </c>
      <c r="D32" s="88">
        <v>4480831</v>
      </c>
      <c r="E32" s="89">
        <f>D32/B32*100</f>
        <v>41.9207091460076</v>
      </c>
      <c r="F32" s="88">
        <v>0</v>
      </c>
      <c r="G32" s="49"/>
      <c r="H32" s="89">
        <f t="shared" si="0"/>
        <v>0</v>
      </c>
      <c r="I32" s="88">
        <v>1941820.1486197298</v>
      </c>
      <c r="J32" s="89">
        <f t="shared" si="1"/>
        <v>18.166826123133177</v>
      </c>
      <c r="K32" s="88">
        <v>4266173.280359999</v>
      </c>
      <c r="L32" s="92">
        <f t="shared" si="3"/>
        <v>39.91246473085923</v>
      </c>
      <c r="M32" s="85" t="s">
        <v>62</v>
      </c>
    </row>
    <row r="33" spans="1:13" s="1" customFormat="1" ht="12.75" customHeight="1">
      <c r="A33" s="48" t="s">
        <v>21</v>
      </c>
      <c r="B33" s="49">
        <f t="shared" si="2"/>
        <v>7090700.4068752695</v>
      </c>
      <c r="C33" s="65">
        <v>100</v>
      </c>
      <c r="D33" s="88">
        <v>3384582</v>
      </c>
      <c r="E33" s="89">
        <f>D33/B33*100</f>
        <v>47.73268937886939</v>
      </c>
      <c r="F33" s="88">
        <v>2434</v>
      </c>
      <c r="G33" s="49"/>
      <c r="H33" s="89">
        <f t="shared" si="0"/>
        <v>0.03432665125210974</v>
      </c>
      <c r="I33" s="88">
        <v>3300016.4683752693</v>
      </c>
      <c r="J33" s="89">
        <f t="shared" si="1"/>
        <v>46.540063449522066</v>
      </c>
      <c r="K33" s="88">
        <v>403667.9385</v>
      </c>
      <c r="L33" s="92">
        <f t="shared" si="3"/>
        <v>5.692920520356442</v>
      </c>
      <c r="M33" s="85" t="s">
        <v>63</v>
      </c>
    </row>
    <row r="34" spans="1:13" s="1" customFormat="1" ht="12.75" customHeight="1">
      <c r="A34" s="48" t="s">
        <v>22</v>
      </c>
      <c r="B34" s="49">
        <f t="shared" si="2"/>
        <v>4971995.7523799</v>
      </c>
      <c r="C34" s="65">
        <v>100</v>
      </c>
      <c r="D34" s="88">
        <v>2638179</v>
      </c>
      <c r="E34" s="89">
        <f>D34/B34*100</f>
        <v>53.06076536242427</v>
      </c>
      <c r="F34" s="88">
        <v>3288.23921</v>
      </c>
      <c r="G34" s="49"/>
      <c r="H34" s="89">
        <f t="shared" si="0"/>
        <v>0.06613519748937936</v>
      </c>
      <c r="I34" s="88">
        <v>2161738.1131699</v>
      </c>
      <c r="J34" s="89">
        <f t="shared" si="1"/>
        <v>43.47827755353895</v>
      </c>
      <c r="K34" s="88">
        <v>168790.4</v>
      </c>
      <c r="L34" s="92">
        <f t="shared" si="3"/>
        <v>3.3948218865474016</v>
      </c>
      <c r="M34" s="85" t="s">
        <v>64</v>
      </c>
    </row>
    <row r="35" spans="1:13" s="1" customFormat="1" ht="12.75" customHeight="1">
      <c r="A35" s="48" t="s">
        <v>23</v>
      </c>
      <c r="B35" s="49">
        <f t="shared" si="2"/>
        <v>7771076.46003895</v>
      </c>
      <c r="C35" s="65">
        <v>100</v>
      </c>
      <c r="D35" s="88">
        <v>5421731</v>
      </c>
      <c r="E35" s="89">
        <f>D35/B35*100</f>
        <v>69.76808203959976</v>
      </c>
      <c r="F35" s="88">
        <v>21707.854350000005</v>
      </c>
      <c r="G35" s="49"/>
      <c r="H35" s="89">
        <f t="shared" si="0"/>
        <v>0.27934166471823907</v>
      </c>
      <c r="I35" s="88">
        <v>2066740.1576889502</v>
      </c>
      <c r="J35" s="89">
        <f t="shared" si="1"/>
        <v>26.59528790273402</v>
      </c>
      <c r="K35" s="88">
        <v>260897.44799999997</v>
      </c>
      <c r="L35" s="92">
        <f t="shared" si="3"/>
        <v>3.357288392947974</v>
      </c>
      <c r="M35" s="85" t="s">
        <v>65</v>
      </c>
    </row>
    <row r="36" spans="1:13" s="1" customFormat="1" ht="12.75" customHeight="1">
      <c r="A36" s="76"/>
      <c r="B36" s="49"/>
      <c r="C36" s="65"/>
      <c r="D36" s="88"/>
      <c r="E36" s="89"/>
      <c r="F36" s="88"/>
      <c r="G36" s="49"/>
      <c r="H36" s="89"/>
      <c r="I36" s="88"/>
      <c r="J36" s="89"/>
      <c r="K36" s="88"/>
      <c r="L36" s="92"/>
      <c r="M36" s="85"/>
    </row>
    <row r="37" spans="1:13" s="1" customFormat="1" ht="12.75" customHeight="1">
      <c r="A37" s="48" t="s">
        <v>24</v>
      </c>
      <c r="B37" s="49">
        <f t="shared" si="2"/>
        <v>18509619.1226523</v>
      </c>
      <c r="C37" s="65">
        <v>100</v>
      </c>
      <c r="D37" s="88">
        <v>15378631</v>
      </c>
      <c r="E37" s="89">
        <f>D37/B37*100</f>
        <v>83.08453511709186</v>
      </c>
      <c r="F37" s="88">
        <v>0</v>
      </c>
      <c r="G37" s="49"/>
      <c r="H37" s="89">
        <f t="shared" si="0"/>
        <v>0</v>
      </c>
      <c r="I37" s="88">
        <v>3004714.4660622994</v>
      </c>
      <c r="J37" s="89">
        <f t="shared" si="1"/>
        <v>16.23325929157069</v>
      </c>
      <c r="K37" s="88">
        <v>126273.65659</v>
      </c>
      <c r="L37" s="92">
        <f t="shared" si="3"/>
        <v>0.6822055913374508</v>
      </c>
      <c r="M37" s="85" t="s">
        <v>66</v>
      </c>
    </row>
    <row r="38" spans="1:13" s="1" customFormat="1" ht="12.75" customHeight="1">
      <c r="A38" s="48" t="s">
        <v>25</v>
      </c>
      <c r="B38" s="49">
        <f t="shared" si="2"/>
        <v>41194147.829492815</v>
      </c>
      <c r="C38" s="65">
        <v>100</v>
      </c>
      <c r="D38" s="88">
        <v>19332958</v>
      </c>
      <c r="E38" s="89">
        <f>D38/B38*100</f>
        <v>46.93132160427563</v>
      </c>
      <c r="F38" s="88">
        <v>0</v>
      </c>
      <c r="G38" s="49"/>
      <c r="H38" s="89">
        <f t="shared" si="0"/>
        <v>0</v>
      </c>
      <c r="I38" s="88">
        <v>19344847.17949282</v>
      </c>
      <c r="J38" s="89">
        <f t="shared" si="1"/>
        <v>46.96018293560363</v>
      </c>
      <c r="K38" s="88">
        <v>2516342.65</v>
      </c>
      <c r="L38" s="92">
        <f t="shared" si="3"/>
        <v>6.108495460120752</v>
      </c>
      <c r="M38" s="85" t="s">
        <v>67</v>
      </c>
    </row>
    <row r="39" spans="1:13" s="1" customFormat="1" ht="12.75" customHeight="1">
      <c r="A39" s="48" t="s">
        <v>26</v>
      </c>
      <c r="B39" s="49">
        <f t="shared" si="2"/>
        <v>21248356.01624158</v>
      </c>
      <c r="C39" s="65">
        <v>100</v>
      </c>
      <c r="D39" s="88">
        <v>17797512</v>
      </c>
      <c r="E39" s="89">
        <f>D39/B39*100</f>
        <v>83.75947761039083</v>
      </c>
      <c r="F39" s="88">
        <v>1695.50343</v>
      </c>
      <c r="G39" s="49"/>
      <c r="H39" s="89">
        <f t="shared" si="0"/>
        <v>0.007979456992832812</v>
      </c>
      <c r="I39" s="88">
        <v>3429893.8738115802</v>
      </c>
      <c r="J39" s="89">
        <f t="shared" si="1"/>
        <v>16.141925856239776</v>
      </c>
      <c r="K39" s="88">
        <v>19254.639</v>
      </c>
      <c r="L39" s="92">
        <f t="shared" si="3"/>
        <v>0.09061707637655522</v>
      </c>
      <c r="M39" s="85" t="s">
        <v>68</v>
      </c>
    </row>
    <row r="40" spans="1:13" s="1" customFormat="1" ht="12.75" customHeight="1">
      <c r="A40" s="48" t="s">
        <v>27</v>
      </c>
      <c r="B40" s="49">
        <f t="shared" si="2"/>
        <v>50133917.997324064</v>
      </c>
      <c r="C40" s="65">
        <v>100</v>
      </c>
      <c r="D40" s="88">
        <v>25126402</v>
      </c>
      <c r="E40" s="89">
        <f>D40/B40*100</f>
        <v>50.118568433732115</v>
      </c>
      <c r="F40" s="88">
        <v>0</v>
      </c>
      <c r="G40" s="49"/>
      <c r="H40" s="89">
        <f t="shared" si="0"/>
        <v>0</v>
      </c>
      <c r="I40" s="88">
        <v>20093071.58646406</v>
      </c>
      <c r="J40" s="89">
        <f t="shared" si="1"/>
        <v>40.07879772639462</v>
      </c>
      <c r="K40" s="88">
        <v>4914444.41086</v>
      </c>
      <c r="L40" s="92">
        <f t="shared" si="3"/>
        <v>9.802633839873263</v>
      </c>
      <c r="M40" s="85" t="s">
        <v>69</v>
      </c>
    </row>
    <row r="41" spans="1:13" s="1" customFormat="1" ht="12.75" customHeight="1">
      <c r="A41" s="48" t="s">
        <v>28</v>
      </c>
      <c r="B41" s="49">
        <f t="shared" si="2"/>
        <v>29015540.072670892</v>
      </c>
      <c r="C41" s="65">
        <v>100</v>
      </c>
      <c r="D41" s="88">
        <v>14240183</v>
      </c>
      <c r="E41" s="89">
        <f>D41/B41*100</f>
        <v>49.07778026648734</v>
      </c>
      <c r="F41" s="88">
        <v>0</v>
      </c>
      <c r="G41" s="49"/>
      <c r="H41" s="89">
        <f t="shared" si="0"/>
        <v>0</v>
      </c>
      <c r="I41" s="88">
        <v>8066068.97232089</v>
      </c>
      <c r="J41" s="89">
        <f t="shared" si="1"/>
        <v>27.799134367718164</v>
      </c>
      <c r="K41" s="88">
        <v>6709288.100349999</v>
      </c>
      <c r="L41" s="92">
        <f t="shared" si="3"/>
        <v>23.12308536579449</v>
      </c>
      <c r="M41" s="85" t="s">
        <v>70</v>
      </c>
    </row>
    <row r="42" spans="1:13" s="1" customFormat="1" ht="12.75" customHeight="1">
      <c r="A42" s="75"/>
      <c r="B42" s="49"/>
      <c r="C42" s="65"/>
      <c r="D42" s="88"/>
      <c r="E42" s="89"/>
      <c r="F42" s="88"/>
      <c r="G42" s="49"/>
      <c r="H42" s="89"/>
      <c r="I42" s="88"/>
      <c r="J42" s="89"/>
      <c r="K42" s="88"/>
      <c r="L42" s="92"/>
      <c r="M42" s="85"/>
    </row>
    <row r="43" spans="1:13" s="1" customFormat="1" ht="12.75" customHeight="1">
      <c r="A43" s="48" t="s">
        <v>29</v>
      </c>
      <c r="B43" s="49">
        <f t="shared" si="2"/>
        <v>39160015.87323047</v>
      </c>
      <c r="C43" s="65">
        <v>100</v>
      </c>
      <c r="D43" s="88">
        <v>19226014</v>
      </c>
      <c r="E43" s="89">
        <f aca="true" t="shared" si="4" ref="E43:E48">D43/B43*100</f>
        <v>49.09603219324223</v>
      </c>
      <c r="F43" s="88">
        <v>105120.95</v>
      </c>
      <c r="G43" s="49"/>
      <c r="H43" s="89">
        <f t="shared" si="0"/>
        <v>0.2684394979315113</v>
      </c>
      <c r="I43" s="88">
        <v>15722096.350450477</v>
      </c>
      <c r="J43" s="89">
        <f t="shared" si="1"/>
        <v>40.14834008583229</v>
      </c>
      <c r="K43" s="88">
        <v>4106784.57278</v>
      </c>
      <c r="L43" s="92">
        <f t="shared" si="3"/>
        <v>10.487188222993982</v>
      </c>
      <c r="M43" s="85" t="s">
        <v>71</v>
      </c>
    </row>
    <row r="44" spans="1:13" s="1" customFormat="1" ht="12.75" customHeight="1">
      <c r="A44" s="48" t="s">
        <v>30</v>
      </c>
      <c r="B44" s="49">
        <f t="shared" si="2"/>
        <v>21195337.952561352</v>
      </c>
      <c r="C44" s="65">
        <v>100</v>
      </c>
      <c r="D44" s="88">
        <v>10344928</v>
      </c>
      <c r="E44" s="89">
        <f t="shared" si="4"/>
        <v>48.807563357346076</v>
      </c>
      <c r="F44" s="88">
        <v>16691.16</v>
      </c>
      <c r="G44" s="49"/>
      <c r="H44" s="89">
        <f t="shared" si="0"/>
        <v>0.07874920436445768</v>
      </c>
      <c r="I44" s="88">
        <v>8389756.69162135</v>
      </c>
      <c r="J44" s="89">
        <f t="shared" si="1"/>
        <v>39.58302863770799</v>
      </c>
      <c r="K44" s="88">
        <v>2443962.10094</v>
      </c>
      <c r="L44" s="92">
        <f t="shared" si="3"/>
        <v>11.53065880058147</v>
      </c>
      <c r="M44" s="85" t="s">
        <v>72</v>
      </c>
    </row>
    <row r="45" spans="1:13" s="1" customFormat="1" ht="12.75" customHeight="1">
      <c r="A45" s="48" t="s">
        <v>31</v>
      </c>
      <c r="B45" s="49">
        <f t="shared" si="2"/>
        <v>55281312.262145095</v>
      </c>
      <c r="C45" s="65">
        <v>100</v>
      </c>
      <c r="D45" s="88">
        <v>18841193</v>
      </c>
      <c r="E45" s="89">
        <f t="shared" si="4"/>
        <v>34.0823910088362</v>
      </c>
      <c r="F45" s="88">
        <v>697.498</v>
      </c>
      <c r="G45" s="49"/>
      <c r="H45" s="89">
        <f t="shared" si="0"/>
        <v>0.0012617247519242135</v>
      </c>
      <c r="I45" s="88">
        <v>26056336.605765093</v>
      </c>
      <c r="J45" s="89">
        <f t="shared" si="1"/>
        <v>47.1340775743626</v>
      </c>
      <c r="K45" s="88">
        <v>10383085.15838</v>
      </c>
      <c r="L45" s="92">
        <f t="shared" si="3"/>
        <v>18.78226969204928</v>
      </c>
      <c r="M45" s="85" t="s">
        <v>73</v>
      </c>
    </row>
    <row r="46" spans="1:13" s="1" customFormat="1" ht="12.75" customHeight="1">
      <c r="A46" s="48" t="s">
        <v>32</v>
      </c>
      <c r="B46" s="49">
        <f t="shared" si="2"/>
        <v>9430544.9772367</v>
      </c>
      <c r="C46" s="65">
        <v>100</v>
      </c>
      <c r="D46" s="88">
        <v>7060758</v>
      </c>
      <c r="E46" s="89">
        <f t="shared" si="4"/>
        <v>74.8711555593356</v>
      </c>
      <c r="F46" s="88">
        <v>20308.480068000008</v>
      </c>
      <c r="G46" s="49"/>
      <c r="H46" s="89">
        <f t="shared" si="0"/>
        <v>0.21534789470831536</v>
      </c>
      <c r="I46" s="88">
        <v>1155117.8781686998</v>
      </c>
      <c r="J46" s="89">
        <f t="shared" si="1"/>
        <v>12.248686379810552</v>
      </c>
      <c r="K46" s="88">
        <v>1194360.619</v>
      </c>
      <c r="L46" s="92">
        <f t="shared" si="3"/>
        <v>12.664810166145527</v>
      </c>
      <c r="M46" s="85" t="s">
        <v>74</v>
      </c>
    </row>
    <row r="47" spans="1:13" s="1" customFormat="1" ht="12.75" customHeight="1">
      <c r="A47" s="48" t="s">
        <v>33</v>
      </c>
      <c r="B47" s="49">
        <f t="shared" si="2"/>
        <v>6839733.242117219</v>
      </c>
      <c r="C47" s="65">
        <v>100</v>
      </c>
      <c r="D47" s="88">
        <v>4860532</v>
      </c>
      <c r="E47" s="89">
        <f t="shared" si="4"/>
        <v>71.06318079877977</v>
      </c>
      <c r="F47" s="88">
        <v>1222.567008</v>
      </c>
      <c r="G47" s="49"/>
      <c r="H47" s="89">
        <f t="shared" si="0"/>
        <v>0.017874483766000766</v>
      </c>
      <c r="I47" s="88">
        <v>1317581.7921092196</v>
      </c>
      <c r="J47" s="89">
        <f t="shared" si="1"/>
        <v>19.263642973616413</v>
      </c>
      <c r="K47" s="88">
        <v>660396.8829999999</v>
      </c>
      <c r="L47" s="92">
        <f t="shared" si="3"/>
        <v>9.655301743837835</v>
      </c>
      <c r="M47" s="85" t="s">
        <v>75</v>
      </c>
    </row>
    <row r="48" spans="1:13" s="1" customFormat="1" ht="12.75" customHeight="1">
      <c r="A48" s="48" t="s">
        <v>34</v>
      </c>
      <c r="B48" s="49">
        <f t="shared" si="2"/>
        <v>3522951.53600875</v>
      </c>
      <c r="C48" s="65">
        <v>100</v>
      </c>
      <c r="D48" s="88">
        <v>90189</v>
      </c>
      <c r="E48" s="89">
        <f t="shared" si="4"/>
        <v>2.560040894067411</v>
      </c>
      <c r="F48" s="88">
        <v>0</v>
      </c>
      <c r="G48" s="49"/>
      <c r="H48" s="89">
        <f t="shared" si="0"/>
        <v>0</v>
      </c>
      <c r="I48" s="88">
        <v>170488.93600874997</v>
      </c>
      <c r="J48" s="89">
        <f t="shared" si="1"/>
        <v>4.839377841737262</v>
      </c>
      <c r="K48" s="88">
        <v>3262273.6</v>
      </c>
      <c r="L48" s="92">
        <f t="shared" si="3"/>
        <v>92.60058126419533</v>
      </c>
      <c r="M48" s="85" t="s">
        <v>76</v>
      </c>
    </row>
    <row r="49" spans="1:13" s="1" customFormat="1" ht="12.75" customHeight="1">
      <c r="A49" s="75"/>
      <c r="B49" s="49"/>
      <c r="C49" s="65"/>
      <c r="D49" s="88"/>
      <c r="E49" s="89"/>
      <c r="F49" s="88"/>
      <c r="G49" s="49"/>
      <c r="H49" s="89"/>
      <c r="I49" s="88"/>
      <c r="J49" s="89"/>
      <c r="K49" s="88"/>
      <c r="L49" s="92"/>
      <c r="M49" s="85"/>
    </row>
    <row r="50" spans="1:13" s="1" customFormat="1" ht="12.75" customHeight="1">
      <c r="A50" s="48" t="s">
        <v>35</v>
      </c>
      <c r="B50" s="49">
        <f t="shared" si="2"/>
        <v>2789538.51099555</v>
      </c>
      <c r="C50" s="65">
        <v>100</v>
      </c>
      <c r="D50" s="88">
        <v>53543</v>
      </c>
      <c r="E50" s="89">
        <f>D50/B50*100</f>
        <v>1.9194214307832302</v>
      </c>
      <c r="F50" s="88">
        <v>0</v>
      </c>
      <c r="G50" s="49"/>
      <c r="H50" s="89">
        <f t="shared" si="0"/>
        <v>0</v>
      </c>
      <c r="I50" s="88">
        <v>13937.31099555</v>
      </c>
      <c r="J50" s="89">
        <f t="shared" si="1"/>
        <v>0.4996278395373705</v>
      </c>
      <c r="K50" s="88">
        <v>2722058.2</v>
      </c>
      <c r="L50" s="92">
        <f t="shared" si="3"/>
        <v>97.5809507296794</v>
      </c>
      <c r="M50" s="85" t="s">
        <v>50</v>
      </c>
    </row>
    <row r="51" spans="1:13" s="1" customFormat="1" ht="12.75" customHeight="1">
      <c r="A51" s="48" t="s">
        <v>78</v>
      </c>
      <c r="B51" s="49">
        <f t="shared" si="2"/>
        <v>1688625.0346921103</v>
      </c>
      <c r="C51" s="65">
        <v>100</v>
      </c>
      <c r="D51" s="88">
        <v>225317</v>
      </c>
      <c r="E51" s="89">
        <f>D51/B51*100</f>
        <v>13.343222762363133</v>
      </c>
      <c r="F51" s="88">
        <v>0</v>
      </c>
      <c r="G51" s="49"/>
      <c r="H51" s="89">
        <f t="shared" si="0"/>
        <v>0</v>
      </c>
      <c r="I51" s="88">
        <v>193830.12669210997</v>
      </c>
      <c r="J51" s="89">
        <f t="shared" si="1"/>
        <v>11.478577109183469</v>
      </c>
      <c r="K51" s="88">
        <v>1269477.9080000003</v>
      </c>
      <c r="L51" s="92">
        <f t="shared" si="3"/>
        <v>75.1782001284534</v>
      </c>
      <c r="M51" s="85" t="s">
        <v>51</v>
      </c>
    </row>
    <row r="52" spans="1:13" s="1" customFormat="1" ht="12.75" customHeight="1">
      <c r="A52" s="48" t="s">
        <v>36</v>
      </c>
      <c r="B52" s="49">
        <f t="shared" si="2"/>
        <v>654133.162976</v>
      </c>
      <c r="C52" s="65">
        <v>100</v>
      </c>
      <c r="D52" s="88">
        <v>530331</v>
      </c>
      <c r="E52" s="89">
        <f>D52/B52*100</f>
        <v>81.07385927159571</v>
      </c>
      <c r="F52" s="88">
        <v>0</v>
      </c>
      <c r="G52" s="49"/>
      <c r="H52" s="89">
        <f t="shared" si="0"/>
        <v>0</v>
      </c>
      <c r="I52" s="88">
        <v>123802.16297599998</v>
      </c>
      <c r="J52" s="89">
        <f t="shared" si="1"/>
        <v>18.926140728404295</v>
      </c>
      <c r="K52" s="88">
        <v>0</v>
      </c>
      <c r="L52" s="92">
        <f t="shared" si="3"/>
        <v>0</v>
      </c>
      <c r="M52" s="85" t="s">
        <v>52</v>
      </c>
    </row>
    <row r="53" spans="1:13" s="1" customFormat="1" ht="12.75" customHeight="1">
      <c r="A53" s="48" t="s">
        <v>37</v>
      </c>
      <c r="B53" s="49">
        <f t="shared" si="2"/>
        <v>659392.1439045001</v>
      </c>
      <c r="C53" s="65">
        <v>100</v>
      </c>
      <c r="D53" s="88">
        <v>554845</v>
      </c>
      <c r="E53" s="89">
        <f>D53/B53*100</f>
        <v>84.14492121707146</v>
      </c>
      <c r="F53" s="88">
        <v>0</v>
      </c>
      <c r="G53" s="49"/>
      <c r="H53" s="89">
        <f t="shared" si="0"/>
        <v>0</v>
      </c>
      <c r="I53" s="88">
        <v>104547.14390450002</v>
      </c>
      <c r="J53" s="89">
        <f t="shared" si="1"/>
        <v>15.855078782928539</v>
      </c>
      <c r="K53" s="88">
        <v>0</v>
      </c>
      <c r="L53" s="92">
        <f t="shared" si="3"/>
        <v>0</v>
      </c>
      <c r="M53" s="85" t="s">
        <v>53</v>
      </c>
    </row>
    <row r="54" spans="1:13" s="1" customFormat="1" ht="12.75" customHeight="1">
      <c r="A54" s="48" t="s">
        <v>38</v>
      </c>
      <c r="B54" s="49">
        <f t="shared" si="2"/>
        <v>1702471.8755700001</v>
      </c>
      <c r="C54" s="65">
        <v>100</v>
      </c>
      <c r="D54" s="88">
        <v>641014</v>
      </c>
      <c r="E54" s="89">
        <f>D54/B54*100</f>
        <v>37.65195826130072</v>
      </c>
      <c r="F54" s="88">
        <v>0</v>
      </c>
      <c r="G54" s="49"/>
      <c r="H54" s="89">
        <f t="shared" si="0"/>
        <v>0</v>
      </c>
      <c r="I54" s="88">
        <v>395705.79257</v>
      </c>
      <c r="J54" s="89">
        <f t="shared" si="1"/>
        <v>23.24301495068838</v>
      </c>
      <c r="K54" s="88">
        <v>665752.083</v>
      </c>
      <c r="L54" s="92">
        <f t="shared" si="3"/>
        <v>39.10502678801089</v>
      </c>
      <c r="M54" s="85" t="s">
        <v>54</v>
      </c>
    </row>
    <row r="55" spans="1:13" s="72" customFormat="1" ht="4.5" customHeight="1">
      <c r="A55" s="77"/>
      <c r="B55" s="66"/>
      <c r="C55" s="67"/>
      <c r="D55" s="66"/>
      <c r="E55" s="68"/>
      <c r="F55" s="66"/>
      <c r="G55" s="69"/>
      <c r="H55" s="67"/>
      <c r="I55" s="66"/>
      <c r="J55" s="67"/>
      <c r="K55" s="66"/>
      <c r="L55" s="70"/>
      <c r="M55" s="71"/>
    </row>
    <row r="56" spans="1:8" s="95" customFormat="1" ht="11.25" customHeight="1">
      <c r="A56" s="72" t="s">
        <v>82</v>
      </c>
      <c r="E56" s="96"/>
      <c r="H56" s="97" t="s">
        <v>85</v>
      </c>
    </row>
    <row r="57" s="72" customFormat="1" ht="10.5" customHeight="1">
      <c r="J57" s="98"/>
    </row>
    <row r="58" s="41" customFormat="1" ht="10.5" customHeight="1">
      <c r="J58" s="73"/>
    </row>
    <row r="59" spans="2:11" s="41" customFormat="1" ht="10.5" customHeight="1">
      <c r="B59" s="86"/>
      <c r="D59" s="86"/>
      <c r="I59" s="86"/>
      <c r="J59" s="73"/>
      <c r="K59" s="86"/>
    </row>
    <row r="60" s="41" customFormat="1" ht="10.5">
      <c r="J60" s="73"/>
    </row>
    <row r="61" s="41" customFormat="1" ht="10.5">
      <c r="J61" s="73"/>
    </row>
    <row r="62" s="41" customFormat="1" ht="10.5">
      <c r="J62" s="73"/>
    </row>
    <row r="63" s="41" customFormat="1" ht="10.5">
      <c r="J63" s="73"/>
    </row>
    <row r="64" s="41" customFormat="1" ht="10.5">
      <c r="J64" s="73"/>
    </row>
    <row r="65" s="41" customFormat="1" ht="10.5">
      <c r="J65" s="73"/>
    </row>
    <row r="66" s="41" customFormat="1" ht="10.5">
      <c r="J66" s="73"/>
    </row>
    <row r="67" s="41" customFormat="1" ht="10.5">
      <c r="J67" s="73"/>
    </row>
    <row r="68" s="41" customFormat="1" ht="10.5"/>
    <row r="69" s="41" customFormat="1" ht="10.5"/>
    <row r="70" s="41" customFormat="1" ht="10.5"/>
    <row r="71" s="41" customFormat="1" ht="10.5"/>
    <row r="72" s="41" customFormat="1" ht="10.5"/>
    <row r="73" s="41" customFormat="1" ht="10.5"/>
    <row r="74" s="41" customFormat="1" ht="10.5"/>
    <row r="75" s="41" customFormat="1" ht="10.5"/>
    <row r="76" s="41" customFormat="1" ht="10.5"/>
    <row r="77" s="41" customFormat="1" ht="10.5"/>
    <row r="78" s="41" customFormat="1" ht="10.5"/>
    <row r="79" s="41" customFormat="1" ht="10.5"/>
    <row r="80" s="41" customFormat="1" ht="10.5"/>
    <row r="81" s="41" customFormat="1" ht="10.5"/>
    <row r="82" s="41" customFormat="1" ht="10.5"/>
    <row r="83" s="41" customFormat="1" ht="10.5"/>
    <row r="84" s="41" customFormat="1" ht="10.5"/>
    <row r="85" s="41" customFormat="1" ht="10.5"/>
    <row r="86" s="41" customFormat="1" ht="10.5"/>
    <row r="87" s="41" customFormat="1" ht="10.5"/>
    <row r="88" s="41" customFormat="1" ht="10.5"/>
    <row r="89" s="41" customFormat="1" ht="10.5"/>
    <row r="90" s="41" customFormat="1" ht="10.5"/>
    <row r="91" s="41" customFormat="1" ht="10.5"/>
    <row r="92" s="41" customFormat="1" ht="10.5"/>
    <row r="93" s="41" customFormat="1" ht="10.5"/>
    <row r="94" s="41" customFormat="1" ht="10.5"/>
    <row r="95" s="41" customFormat="1" ht="10.5"/>
    <row r="96" s="41" customFormat="1" ht="10.5"/>
    <row r="97" s="41" customFormat="1" ht="10.5"/>
    <row r="98" s="41" customFormat="1" ht="10.5"/>
    <row r="99" s="41" customFormat="1" ht="10.5"/>
    <row r="100" s="41" customFormat="1" ht="10.5"/>
    <row r="101" s="41" customFormat="1" ht="10.5"/>
    <row r="102" s="41" customFormat="1" ht="10.5"/>
    <row r="103" s="41" customFormat="1" ht="10.5"/>
    <row r="104" s="41" customFormat="1" ht="10.5"/>
    <row r="105" s="41" customFormat="1" ht="10.5"/>
    <row r="106" s="41" customFormat="1" ht="10.5"/>
  </sheetData>
  <mergeCells count="4">
    <mergeCell ref="A2:F2"/>
    <mergeCell ref="H2:M2"/>
    <mergeCell ref="A6:A7"/>
    <mergeCell ref="M6:M7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2007-06-29T09:06:32Z</cp:lastPrinted>
  <dcterms:created xsi:type="dcterms:W3CDTF">2002-05-13T01:14:02Z</dcterms:created>
  <dcterms:modified xsi:type="dcterms:W3CDTF">2007-07-06T06:47:03Z</dcterms:modified>
  <cp:category/>
  <cp:version/>
  <cp:contentType/>
  <cp:contentStatus/>
</cp:coreProperties>
</file>