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4890" tabRatio="599" activeTab="0"/>
  </bookViews>
  <sheets>
    <sheet name="10" sheetId="1" r:id="rId1"/>
    <sheet name="12" sheetId="2" r:id="rId2"/>
    <sheet name="14" sheetId="3" r:id="rId3"/>
    <sheet name="16" sheetId="4" r:id="rId4"/>
    <sheet name="18" sheetId="5" r:id="rId5"/>
    <sheet name="20" sheetId="6" r:id="rId6"/>
  </sheets>
  <externalReferences>
    <externalReference r:id="rId9"/>
  </externalReferences>
  <definedNames>
    <definedName name="_xlnm.Print_Area" localSheetId="5">'20'!$A$1:$AC$48</definedName>
  </definedNames>
  <calcPr fullCalcOnLoad="1"/>
</workbook>
</file>

<file path=xl/sharedStrings.xml><?xml version="1.0" encoding="utf-8"?>
<sst xmlns="http://schemas.openxmlformats.org/spreadsheetml/2006/main" count="1070" uniqueCount="420">
  <si>
    <r>
      <t>民國</t>
    </r>
    <r>
      <rPr>
        <sz val="8"/>
        <rFont val="Times New Roman"/>
        <family val="1"/>
      </rPr>
      <t xml:space="preserve"> 85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1996</t>
    </r>
    <r>
      <rPr>
        <sz val="8"/>
        <rFont val="標楷體"/>
        <family val="4"/>
      </rPr>
      <t>﹚</t>
    </r>
  </si>
  <si>
    <r>
      <t>民國</t>
    </r>
    <r>
      <rPr>
        <sz val="8"/>
        <rFont val="Times New Roman"/>
        <family val="1"/>
      </rPr>
      <t xml:space="preserve"> 86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1997</t>
    </r>
    <r>
      <rPr>
        <sz val="8"/>
        <rFont val="標楷體"/>
        <family val="4"/>
      </rPr>
      <t>﹚</t>
    </r>
    <r>
      <rPr>
        <sz val="8"/>
        <rFont val="Times New Roman"/>
        <family val="1"/>
      </rPr>
      <t xml:space="preserve">  r</t>
    </r>
  </si>
  <si>
    <r>
      <t xml:space="preserve">Unit </t>
    </r>
    <r>
      <rPr>
        <sz val="2"/>
        <rFont val="Times New Roman"/>
        <family val="1"/>
      </rPr>
      <t xml:space="preserve"> </t>
    </r>
    <r>
      <rPr>
        <sz val="6.5"/>
        <rFont val="Times New Roman"/>
        <family val="1"/>
      </rPr>
      <t>of</t>
    </r>
  </si>
  <si>
    <r>
      <t xml:space="preserve">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值</t>
    </r>
  </si>
  <si>
    <t>Items</t>
  </si>
  <si>
    <t>Ⅲ</t>
  </si>
  <si>
    <t>林產</t>
  </si>
  <si>
    <r>
      <t xml:space="preserve"> </t>
    </r>
    <r>
      <rPr>
        <sz val="7.5"/>
        <rFont val="標楷體"/>
        <family val="4"/>
      </rPr>
      <t>Ⅲ</t>
    </r>
    <r>
      <rPr>
        <sz val="7.5"/>
        <rFont val="Times New Roman"/>
        <family val="1"/>
      </rPr>
      <t xml:space="preserve"> Forestry Production</t>
    </r>
  </si>
  <si>
    <t>主產品</t>
  </si>
  <si>
    <t xml:space="preserve">      1.  Total Value of</t>
  </si>
  <si>
    <t xml:space="preserve">           Main-Products</t>
  </si>
  <si>
    <t>木材</t>
  </si>
  <si>
    <t>用材</t>
  </si>
  <si>
    <t>針葉樹</t>
  </si>
  <si>
    <t>薪材</t>
  </si>
  <si>
    <t>枝梢材</t>
  </si>
  <si>
    <t>竹</t>
  </si>
  <si>
    <t>1000 pieces</t>
  </si>
  <si>
    <t>副產品</t>
  </si>
  <si>
    <t xml:space="preserve">       2.  Value of By-</t>
  </si>
  <si>
    <t xml:space="preserve">            Products</t>
  </si>
  <si>
    <t>Ⅳ</t>
  </si>
  <si>
    <t>漁產</t>
  </si>
  <si>
    <r>
      <t xml:space="preserve"> </t>
    </r>
    <r>
      <rPr>
        <sz val="7.5"/>
        <rFont val="標楷體"/>
        <family val="4"/>
      </rPr>
      <t>Ⅳ</t>
    </r>
    <r>
      <rPr>
        <sz val="7.5"/>
        <rFont val="Times New Roman"/>
        <family val="1"/>
      </rPr>
      <t xml:space="preserve">   Fishery Production</t>
    </r>
  </si>
  <si>
    <t>遠洋漁業</t>
  </si>
  <si>
    <t>近海漁業</t>
  </si>
  <si>
    <t>沿岸漁業</t>
  </si>
  <si>
    <t>內陸漁撈業</t>
  </si>
  <si>
    <r>
      <t>項</t>
    </r>
    <r>
      <rPr>
        <sz val="8"/>
        <rFont val="Times New Roman"/>
        <family val="1"/>
      </rPr>
      <t xml:space="preserve">                </t>
    </r>
    <r>
      <rPr>
        <sz val="8"/>
        <rFont val="標楷體"/>
        <family val="4"/>
      </rPr>
      <t>目</t>
    </r>
  </si>
  <si>
    <t>蘭花</t>
  </si>
  <si>
    <r>
      <t>千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盆</t>
    </r>
  </si>
  <si>
    <t>球根類</t>
  </si>
  <si>
    <t>種籽類</t>
  </si>
  <si>
    <t>苗圃類</t>
  </si>
  <si>
    <t>盆花類</t>
  </si>
  <si>
    <t>畜產</t>
  </si>
  <si>
    <t xml:space="preserve">    II Livestock Production</t>
  </si>
  <si>
    <t>牛</t>
  </si>
  <si>
    <t>豬</t>
  </si>
  <si>
    <t>馬</t>
  </si>
  <si>
    <t>鹿</t>
  </si>
  <si>
    <t>蛋雞</t>
  </si>
  <si>
    <t>白色肉雞</t>
  </si>
  <si>
    <t>有色肉雞</t>
  </si>
  <si>
    <t>蛋鴨</t>
  </si>
  <si>
    <t>肉鴨</t>
  </si>
  <si>
    <t>鵝</t>
  </si>
  <si>
    <t>火雞</t>
  </si>
  <si>
    <t>牛乳</t>
  </si>
  <si>
    <t>羊乳</t>
  </si>
  <si>
    <t>生皮</t>
  </si>
  <si>
    <t>鹿茸</t>
  </si>
  <si>
    <t>蜂蜜</t>
  </si>
  <si>
    <t>蜂皇漿</t>
  </si>
  <si>
    <t>雞蛋</t>
  </si>
  <si>
    <t>1000 pieces</t>
  </si>
  <si>
    <t>鴨蛋</t>
  </si>
  <si>
    <t>蓮霧</t>
  </si>
  <si>
    <t>葡萄</t>
  </si>
  <si>
    <t>枇杷</t>
  </si>
  <si>
    <t>梅</t>
  </si>
  <si>
    <t>荔枝</t>
  </si>
  <si>
    <t>花卉</t>
  </si>
  <si>
    <t>菊花</t>
  </si>
  <si>
    <r>
      <t>千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打</t>
    </r>
  </si>
  <si>
    <t>1000 dozens</t>
  </si>
  <si>
    <t>唐菖蒲</t>
  </si>
  <si>
    <t>夜來香</t>
  </si>
  <si>
    <t>大理花</t>
  </si>
  <si>
    <t>洋桔梗</t>
  </si>
  <si>
    <t>香石竹</t>
  </si>
  <si>
    <t>百合</t>
  </si>
  <si>
    <t>玫瑰</t>
  </si>
  <si>
    <r>
      <t>千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打</t>
    </r>
  </si>
  <si>
    <t>菇類</t>
  </si>
  <si>
    <t>洋菇</t>
  </si>
  <si>
    <t>香菇</t>
  </si>
  <si>
    <t>果品</t>
  </si>
  <si>
    <t xml:space="preserve">    6.  Fruit</t>
  </si>
  <si>
    <t>香蕉</t>
  </si>
  <si>
    <t>鳳梨</t>
  </si>
  <si>
    <t>椪柑</t>
  </si>
  <si>
    <t>文旦柚</t>
  </si>
  <si>
    <t>桶柑</t>
  </si>
  <si>
    <t>龍眼</t>
  </si>
  <si>
    <t>芒果</t>
  </si>
  <si>
    <t>檳榔</t>
  </si>
  <si>
    <t>番石榴</t>
  </si>
  <si>
    <t>李</t>
  </si>
  <si>
    <t>桃</t>
  </si>
  <si>
    <t>柿</t>
  </si>
  <si>
    <t>洋蔥</t>
  </si>
  <si>
    <t xml:space="preserve">         Onions</t>
  </si>
  <si>
    <t xml:space="preserve">         Garlic</t>
  </si>
  <si>
    <t>蒜頭</t>
  </si>
  <si>
    <t xml:space="preserve">         Garlic Bulbs</t>
  </si>
  <si>
    <t>茭白筍</t>
  </si>
  <si>
    <t xml:space="preserve">         Leek</t>
  </si>
  <si>
    <t>竹筍</t>
  </si>
  <si>
    <t xml:space="preserve">         Bamboo Shoot</t>
  </si>
  <si>
    <t>蘆荀</t>
  </si>
  <si>
    <t xml:space="preserve">         Asparagus</t>
  </si>
  <si>
    <t>其他莖菜類</t>
  </si>
  <si>
    <t xml:space="preserve">         Other Stem Vegetables</t>
  </si>
  <si>
    <t>大芥菜</t>
  </si>
  <si>
    <t xml:space="preserve">         Leaf mustard</t>
  </si>
  <si>
    <t>甕菜</t>
  </si>
  <si>
    <t xml:space="preserve">         Water convolvulus</t>
  </si>
  <si>
    <t>芹菜</t>
  </si>
  <si>
    <t xml:space="preserve">         Celery</t>
  </si>
  <si>
    <t>甘藍</t>
  </si>
  <si>
    <t xml:space="preserve">         Cabbage</t>
  </si>
  <si>
    <t>結球白菜</t>
  </si>
  <si>
    <t xml:space="preserve">         Chinese Cabbage</t>
  </si>
  <si>
    <t>不結球白菜</t>
  </si>
  <si>
    <t xml:space="preserve">         Chinese Mustard</t>
  </si>
  <si>
    <t>其他葉菜類</t>
  </si>
  <si>
    <t xml:space="preserve">         Other Leaf Vegetables</t>
  </si>
  <si>
    <t>花椰菜</t>
  </si>
  <si>
    <t xml:space="preserve">         Cauliflower</t>
  </si>
  <si>
    <t>金針菜</t>
  </si>
  <si>
    <t xml:space="preserve">         Day Lily </t>
  </si>
  <si>
    <r>
      <t>越瓜</t>
    </r>
    <r>
      <rPr>
        <sz val="8"/>
        <rFont val="Times New Roman"/>
        <family val="1"/>
      </rPr>
      <t xml:space="preserve">  (</t>
    </r>
    <r>
      <rPr>
        <sz val="8"/>
        <rFont val="標楷體"/>
        <family val="4"/>
      </rPr>
      <t>菴瓜</t>
    </r>
    <r>
      <rPr>
        <sz val="8"/>
        <rFont val="Times New Roman"/>
        <family val="1"/>
      </rPr>
      <t>)</t>
    </r>
  </si>
  <si>
    <t xml:space="preserve">         Oriental Pickling Melons</t>
  </si>
  <si>
    <r>
      <t>胡瓜</t>
    </r>
    <r>
      <rPr>
        <sz val="8"/>
        <rFont val="Times New Roman"/>
        <family val="1"/>
      </rPr>
      <t xml:space="preserve">  (</t>
    </r>
    <r>
      <rPr>
        <sz val="8"/>
        <rFont val="標楷體"/>
        <family val="4"/>
      </rPr>
      <t>莿瓜</t>
    </r>
    <r>
      <rPr>
        <sz val="8"/>
        <rFont val="Times New Roman"/>
        <family val="1"/>
      </rPr>
      <t>)</t>
    </r>
  </si>
  <si>
    <t xml:space="preserve">         Cucumbers</t>
  </si>
  <si>
    <t>冬瓜</t>
  </si>
  <si>
    <t xml:space="preserve">         White Gourds</t>
  </si>
  <si>
    <t>苦瓜</t>
  </si>
  <si>
    <t xml:space="preserve">         Bitter Gourds</t>
  </si>
  <si>
    <t>茄子</t>
  </si>
  <si>
    <t xml:space="preserve">         Eggplants</t>
  </si>
  <si>
    <t xml:space="preserve">         Tomatoes</t>
  </si>
  <si>
    <t>番椒</t>
  </si>
  <si>
    <t xml:space="preserve">         Peppers</t>
  </si>
  <si>
    <t>菜豆</t>
  </si>
  <si>
    <t xml:space="preserve">         Kidney Beans</t>
  </si>
  <si>
    <r>
      <t>豌豆</t>
    </r>
    <r>
      <rPr>
        <sz val="8"/>
        <rFont val="Times New Roman"/>
        <family val="1"/>
      </rPr>
      <t xml:space="preserve"> </t>
    </r>
  </si>
  <si>
    <t xml:space="preserve">         Peas</t>
  </si>
  <si>
    <t>毛豆</t>
  </si>
  <si>
    <t xml:space="preserve">         Vegetable Soybeans</t>
  </si>
  <si>
    <t>其他果菜類</t>
  </si>
  <si>
    <t xml:space="preserve">         Other Fruit Vegetables</t>
  </si>
  <si>
    <t>西瓜</t>
  </si>
  <si>
    <t xml:space="preserve">         Watermelons</t>
  </si>
  <si>
    <t>農產品生產總值</t>
  </si>
  <si>
    <t>Value of Farm Production</t>
  </si>
  <si>
    <t>農產</t>
  </si>
  <si>
    <t xml:space="preserve">  I  Crop Production</t>
  </si>
  <si>
    <t>雜糧</t>
  </si>
  <si>
    <t xml:space="preserve">    2.  Coarse Grain</t>
  </si>
  <si>
    <t>飼料玉米</t>
  </si>
  <si>
    <t xml:space="preserve">Feed Corn       </t>
  </si>
  <si>
    <t>食用玉米</t>
  </si>
  <si>
    <t xml:space="preserve">Food Corn         </t>
  </si>
  <si>
    <t>甘藷</t>
  </si>
  <si>
    <t xml:space="preserve">         Sweet Potatoes</t>
  </si>
  <si>
    <r>
      <t>落花生</t>
    </r>
    <r>
      <rPr>
        <sz val="8"/>
        <rFont val="Times New Roman"/>
        <family val="1"/>
      </rPr>
      <t xml:space="preserve">       </t>
    </r>
  </si>
  <si>
    <t xml:space="preserve">         Peanuts</t>
  </si>
  <si>
    <t>高粱</t>
  </si>
  <si>
    <t xml:space="preserve">         Sorghum</t>
  </si>
  <si>
    <t>紅豆</t>
  </si>
  <si>
    <t xml:space="preserve">         Adzuki Beans</t>
  </si>
  <si>
    <t>大豆</t>
  </si>
  <si>
    <t xml:space="preserve">         Soybeans</t>
  </si>
  <si>
    <t>其他</t>
  </si>
  <si>
    <t xml:space="preserve">         Others</t>
  </si>
  <si>
    <t>特用作物</t>
  </si>
  <si>
    <t xml:space="preserve">    3.  Special Crops</t>
  </si>
  <si>
    <t>製糖甘蔗</t>
  </si>
  <si>
    <t>生食甘蔗</t>
  </si>
  <si>
    <t xml:space="preserve">         Sugar-cane (Fresh)</t>
  </si>
  <si>
    <t>茶</t>
  </si>
  <si>
    <t xml:space="preserve">         Tea</t>
  </si>
  <si>
    <t>菸草</t>
  </si>
  <si>
    <t xml:space="preserve">         Tobacco</t>
  </si>
  <si>
    <t>胡麻</t>
  </si>
  <si>
    <t xml:space="preserve">         Sesame</t>
  </si>
  <si>
    <t>蔬菜</t>
  </si>
  <si>
    <t xml:space="preserve">    4.  Vegetables</t>
  </si>
  <si>
    <t>蘿蔔</t>
  </si>
  <si>
    <t xml:space="preserve">         Radishes</t>
  </si>
  <si>
    <t>胡蘿蔔</t>
  </si>
  <si>
    <t xml:space="preserve">         Carrots</t>
  </si>
  <si>
    <t>其他根菜類</t>
  </si>
  <si>
    <t xml:space="preserve">         Other Root Vegetables</t>
  </si>
  <si>
    <t>薑</t>
  </si>
  <si>
    <t xml:space="preserve">         Ginger</t>
  </si>
  <si>
    <t>芋</t>
  </si>
  <si>
    <t xml:space="preserve">         Taros</t>
  </si>
  <si>
    <t>蔥</t>
  </si>
  <si>
    <t xml:space="preserve">         Scallion</t>
  </si>
  <si>
    <t>馬鈴薯</t>
  </si>
  <si>
    <t xml:space="preserve">         Potatoes</t>
  </si>
  <si>
    <t>千元</t>
  </si>
  <si>
    <t>Unit of</t>
  </si>
  <si>
    <t>Produc-</t>
  </si>
  <si>
    <t>Percent-</t>
  </si>
  <si>
    <t>tion</t>
  </si>
  <si>
    <t xml:space="preserve"> age</t>
  </si>
  <si>
    <t xml:space="preserve"> Price</t>
  </si>
  <si>
    <t>Value</t>
  </si>
  <si>
    <t>age</t>
  </si>
  <si>
    <t>%</t>
  </si>
  <si>
    <t xml:space="preserve"> N.T.$</t>
  </si>
  <si>
    <t xml:space="preserve"> N.T.$1,000</t>
  </si>
  <si>
    <t xml:space="preserve">I  </t>
  </si>
  <si>
    <t xml:space="preserve">   m.t.</t>
  </si>
  <si>
    <t>m.t.</t>
  </si>
  <si>
    <t>香瓜</t>
  </si>
  <si>
    <t>洋香瓜</t>
  </si>
  <si>
    <t>草莓</t>
  </si>
  <si>
    <t>火鶴花</t>
  </si>
  <si>
    <t>1000 dozens</t>
  </si>
  <si>
    <t>非洲菊</t>
  </si>
  <si>
    <t>天堂鳥</t>
  </si>
  <si>
    <t>其他切花</t>
  </si>
  <si>
    <t xml:space="preserve">    Bulbs</t>
  </si>
  <si>
    <t xml:space="preserve">    Herbaceous Flower Seeds</t>
  </si>
  <si>
    <t>ha</t>
  </si>
  <si>
    <t xml:space="preserve">    Nurseries</t>
  </si>
  <si>
    <t xml:space="preserve">    Potted Flowers</t>
  </si>
  <si>
    <t>II</t>
  </si>
  <si>
    <t xml:space="preserve">    Cattle</t>
  </si>
  <si>
    <t xml:space="preserve">    Hogs</t>
  </si>
  <si>
    <t>頭</t>
  </si>
  <si>
    <t>head</t>
  </si>
  <si>
    <t xml:space="preserve">    Goats</t>
  </si>
  <si>
    <t xml:space="preserve">    Deer</t>
  </si>
  <si>
    <t xml:space="preserve">    Layer</t>
  </si>
  <si>
    <t xml:space="preserve">    Broiler</t>
  </si>
  <si>
    <t xml:space="preserve">    Colorful Broiler</t>
  </si>
  <si>
    <t xml:space="preserve">    Tsaiya</t>
  </si>
  <si>
    <t xml:space="preserve">    Geese</t>
  </si>
  <si>
    <t xml:space="preserve">    Turkeys</t>
  </si>
  <si>
    <t xml:space="preserve">    Hides</t>
  </si>
  <si>
    <t>kg</t>
  </si>
  <si>
    <t xml:space="preserve">    Honey</t>
  </si>
  <si>
    <t xml:space="preserve">    Royal Jelly</t>
  </si>
  <si>
    <t xml:space="preserve"> tion</t>
  </si>
  <si>
    <t>Quantity</t>
  </si>
  <si>
    <t>立方</t>
  </si>
  <si>
    <t>公尺</t>
  </si>
  <si>
    <t xml:space="preserve">    </t>
  </si>
  <si>
    <t>千根</t>
  </si>
  <si>
    <t>公噸</t>
  </si>
  <si>
    <r>
      <t>產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量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</si>
  <si>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  <r>
      <rPr>
        <sz val="8"/>
        <rFont val="Times New Roman"/>
        <family val="1"/>
      </rPr>
      <t xml:space="preserve"> </t>
    </r>
  </si>
  <si>
    <r>
      <t>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位</t>
    </r>
  </si>
  <si>
    <r>
      <t xml:space="preserve">            </t>
    </r>
    <r>
      <rPr>
        <sz val="6"/>
        <rFont val="標楷體"/>
        <family val="4"/>
      </rPr>
      <t>元</t>
    </r>
  </si>
  <si>
    <r>
      <t>公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噸</t>
    </r>
  </si>
  <si>
    <r>
      <t>公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頃</t>
    </r>
  </si>
  <si>
    <r>
      <t>公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斤</t>
    </r>
  </si>
  <si>
    <r>
      <t>千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個</t>
    </r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</si>
  <si>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量</t>
    </r>
  </si>
  <si>
    <r>
      <t>項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目</t>
    </r>
  </si>
  <si>
    <r>
      <t xml:space="preserve"> </t>
    </r>
    <r>
      <rPr>
        <sz val="8"/>
        <rFont val="標楷體"/>
        <family val="4"/>
      </rPr>
      <t>數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</si>
  <si>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位</t>
    </r>
  </si>
  <si>
    <r>
      <t>m</t>
    </r>
    <r>
      <rPr>
        <vertAlign val="superscript"/>
        <sz val="8"/>
        <rFont val="Times New Roman"/>
        <family val="1"/>
      </rPr>
      <t>3</t>
    </r>
  </si>
  <si>
    <t>海面養殖業</t>
  </si>
  <si>
    <t>內陸養殖業</t>
  </si>
  <si>
    <t>闊葉樹</t>
  </si>
  <si>
    <t xml:space="preserve">         Water Bamboo</t>
  </si>
  <si>
    <t>產    量</t>
  </si>
  <si>
    <t xml:space="preserve">單   價 </t>
  </si>
  <si>
    <t>百 分 比</t>
  </si>
  <si>
    <t xml:space="preserve">         Sugar-cane (Refined)</t>
  </si>
  <si>
    <t>Items</t>
  </si>
  <si>
    <r>
      <t>項</t>
    </r>
    <r>
      <rPr>
        <sz val="8"/>
        <rFont val="Times New Roman"/>
        <family val="1"/>
      </rPr>
      <t xml:space="preserve">                </t>
    </r>
    <r>
      <rPr>
        <sz val="8"/>
        <rFont val="標楷體"/>
        <family val="4"/>
      </rPr>
      <t>目</t>
    </r>
  </si>
  <si>
    <t xml:space="preserve">AG. STATISTICS YEARBOOK 2003         9   </t>
  </si>
  <si>
    <t>兔</t>
  </si>
  <si>
    <t>頭</t>
  </si>
  <si>
    <t>羊</t>
  </si>
  <si>
    <r>
      <t>稻米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稻穀</t>
    </r>
    <r>
      <rPr>
        <sz val="8"/>
        <rFont val="Times New Roman"/>
        <family val="1"/>
      </rPr>
      <t>)</t>
    </r>
  </si>
  <si>
    <t>斗柚</t>
  </si>
  <si>
    <t>白柚</t>
  </si>
  <si>
    <t>柳橙</t>
  </si>
  <si>
    <t>檸檬</t>
  </si>
  <si>
    <t>葡萄柚</t>
  </si>
  <si>
    <t>其他雜柑類</t>
  </si>
  <si>
    <t>橄欖</t>
  </si>
  <si>
    <t>楊桃</t>
  </si>
  <si>
    <t>梨</t>
  </si>
  <si>
    <t>蘋果</t>
  </si>
  <si>
    <t>木瓜</t>
  </si>
  <si>
    <t>棗</t>
  </si>
  <si>
    <t>百香果</t>
  </si>
  <si>
    <t>可可椰子</t>
  </si>
  <si>
    <t>其他青果類</t>
  </si>
  <si>
    <r>
      <t xml:space="preserve">5.  </t>
    </r>
    <r>
      <rPr>
        <sz val="14"/>
        <rFont val="標楷體"/>
        <family val="4"/>
      </rPr>
      <t>農產品生產量值</t>
    </r>
    <r>
      <rPr>
        <sz val="14"/>
        <rFont val="Times New Roman"/>
        <family val="1"/>
      </rPr>
      <t xml:space="preserve"> </t>
    </r>
  </si>
  <si>
    <t xml:space="preserve"> 5.  Quantity and Value of Farm Products</t>
  </si>
  <si>
    <t xml:space="preserve"> 5.  Quantity and Value of Farm Products (Cont'd)</t>
  </si>
  <si>
    <t>青蒜</t>
  </si>
  <si>
    <t>韭菜</t>
  </si>
  <si>
    <t>番茄</t>
  </si>
  <si>
    <t xml:space="preserve">    Orchid</t>
  </si>
  <si>
    <t xml:space="preserve">    Goat Milk</t>
  </si>
  <si>
    <t>Muskmelons</t>
  </si>
  <si>
    <t>Cantaloupes</t>
  </si>
  <si>
    <t>Strawberries</t>
  </si>
  <si>
    <t>Mushroom</t>
  </si>
  <si>
    <t>Shiitake</t>
  </si>
  <si>
    <t>Pineapples</t>
  </si>
  <si>
    <t>Ponkans</t>
  </si>
  <si>
    <t>Tankans</t>
  </si>
  <si>
    <t>Liuchengs</t>
  </si>
  <si>
    <t>Lemons</t>
  </si>
  <si>
    <t>Longans</t>
  </si>
  <si>
    <t>Mangos</t>
  </si>
  <si>
    <t>Guavas</t>
  </si>
  <si>
    <t>Grapes</t>
  </si>
  <si>
    <t>Loquat</t>
  </si>
  <si>
    <t>Plums</t>
  </si>
  <si>
    <t>番荔枝</t>
  </si>
  <si>
    <t>Persimmons</t>
  </si>
  <si>
    <t>Lichees</t>
  </si>
  <si>
    <t>Carambolas</t>
  </si>
  <si>
    <t>Pears</t>
  </si>
  <si>
    <t>Apples</t>
  </si>
  <si>
    <t>Papayas</t>
  </si>
  <si>
    <t>Jujubes</t>
  </si>
  <si>
    <t>Coconuts</t>
  </si>
  <si>
    <t>Peaches</t>
  </si>
  <si>
    <t xml:space="preserve">    5.  Mildew</t>
  </si>
  <si>
    <t xml:space="preserve">    7.  Ornamental Plants</t>
  </si>
  <si>
    <t>Gladiolus</t>
  </si>
  <si>
    <t>Tuberose</t>
  </si>
  <si>
    <t>Dahlia</t>
  </si>
  <si>
    <t>Eustoma</t>
  </si>
  <si>
    <t>Carnation</t>
  </si>
  <si>
    <t>Lily</t>
  </si>
  <si>
    <t>Rose</t>
  </si>
  <si>
    <t>Chrysanthemum</t>
  </si>
  <si>
    <r>
      <t xml:space="preserve">   </t>
    </r>
    <r>
      <rPr>
        <sz val="8"/>
        <rFont val="標楷體"/>
        <family val="4"/>
      </rPr>
      <t>資料來源：行政院農業委員會農糧署</t>
    </r>
    <r>
      <rPr>
        <sz val="8"/>
        <rFont val="標楷體"/>
        <family val="4"/>
      </rPr>
      <t>。</t>
    </r>
  </si>
  <si>
    <r>
      <t xml:space="preserve">   </t>
    </r>
    <r>
      <rPr>
        <sz val="8"/>
        <rFont val="標楷體"/>
        <family val="4"/>
      </rPr>
      <t>資料來源：行政院農業委員會漁業署、林務局</t>
    </r>
    <r>
      <rPr>
        <sz val="8"/>
        <rFont val="標楷體"/>
        <family val="4"/>
      </rPr>
      <t>。</t>
    </r>
  </si>
  <si>
    <r>
      <t xml:space="preserve">5.  </t>
    </r>
    <r>
      <rPr>
        <sz val="14"/>
        <rFont val="標楷體"/>
        <family val="4"/>
      </rPr>
      <t>農產品生產量值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續完</t>
    </r>
    <r>
      <rPr>
        <sz val="14"/>
        <rFont val="Times New Roman"/>
        <family val="1"/>
      </rPr>
      <t>)</t>
    </r>
  </si>
  <si>
    <t>Wentan Pomelos</t>
  </si>
  <si>
    <t>Tou Pomelos</t>
  </si>
  <si>
    <t>Pai Pomelos</t>
  </si>
  <si>
    <t>Bananas</t>
  </si>
  <si>
    <t>Grape Fruit</t>
  </si>
  <si>
    <t>Other Citrus</t>
  </si>
  <si>
    <t>Betel Nuts</t>
  </si>
  <si>
    <t>Wax Apples</t>
  </si>
  <si>
    <t>Japanese Apricot</t>
  </si>
  <si>
    <t>Chinese Olives</t>
  </si>
  <si>
    <t>Sugar Apples</t>
  </si>
  <si>
    <t>Passion Fruit</t>
  </si>
  <si>
    <t>Other Fruits</t>
  </si>
  <si>
    <t>Flamingo Flower</t>
  </si>
  <si>
    <t>Transvaal Daisy</t>
  </si>
  <si>
    <t>Birdof Paradise</t>
  </si>
  <si>
    <t>Other Cut Flowers</t>
  </si>
  <si>
    <r>
      <t xml:space="preserve">   </t>
    </r>
    <r>
      <rPr>
        <sz val="8"/>
        <rFont val="標楷體"/>
        <family val="4"/>
      </rPr>
      <t>註：</t>
    </r>
    <r>
      <rPr>
        <sz val="8"/>
        <rFont val="標楷體"/>
        <family val="4"/>
      </rPr>
      <t>副產品包括生筍、愛玉子、菌類、樹實類、其他等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。</t>
    </r>
  </si>
  <si>
    <t xml:space="preserve">   Note: The Value of by-products includes that of Raw bamboo Shoot, Fices Awkeotsang, Mushroom, Fruits and Others, etc.</t>
  </si>
  <si>
    <t xml:space="preserve">    1.  Paddy Rice</t>
  </si>
  <si>
    <t xml:space="preserve">            元</t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</si>
  <si>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Agriculture and Food Agency, COA, Executive Yuan.</t>
    </r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</si>
  <si>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Fisheries Agency, Forestry Bureau, COA, Executive Yuan.</t>
    </r>
  </si>
  <si>
    <t xml:space="preserve">    Horses</t>
  </si>
  <si>
    <t xml:space="preserve">    Rabbits</t>
  </si>
  <si>
    <t xml:space="preserve">    Cow Milk</t>
  </si>
  <si>
    <t xml:space="preserve">    Velvets</t>
  </si>
  <si>
    <t xml:space="preserve">    Hen Eggs</t>
  </si>
  <si>
    <t xml:space="preserve">    Duck Eggs</t>
  </si>
  <si>
    <t>1000 bowls</t>
  </si>
  <si>
    <t xml:space="preserve">    Mule &amp; Muscovy Duck</t>
  </si>
  <si>
    <t xml:space="preserve"> 產     值</t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</si>
  <si>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95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2006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</si>
  <si>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94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2005</t>
    </r>
    <r>
      <rPr>
        <sz val="8"/>
        <rFont val="標楷體"/>
        <family val="4"/>
      </rPr>
      <t>﹚</t>
    </r>
  </si>
  <si>
    <r>
      <t xml:space="preserve">5.  </t>
    </r>
    <r>
      <rPr>
        <sz val="14"/>
        <rFont val="標楷體"/>
        <family val="4"/>
      </rPr>
      <t>農產品生產量值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1</t>
    </r>
    <r>
      <rPr>
        <sz val="14"/>
        <rFont val="Times New Roman"/>
        <family val="1"/>
      </rPr>
      <t>)</t>
    </r>
  </si>
  <si>
    <r>
      <t xml:space="preserve">5.  </t>
    </r>
    <r>
      <rPr>
        <sz val="14"/>
        <rFont val="標楷體"/>
        <family val="4"/>
      </rPr>
      <t>農產品生產量值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</si>
  <si>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 xml:space="preserve">5.  </t>
    </r>
    <r>
      <rPr>
        <sz val="14"/>
        <rFont val="標楷體"/>
        <family val="4"/>
      </rPr>
      <t>農產品生產量值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3</t>
    </r>
    <r>
      <rPr>
        <sz val="14"/>
        <rFont val="Times New Roman"/>
        <family val="1"/>
      </rPr>
      <t>)</t>
    </r>
  </si>
  <si>
    <t xml:space="preserve"> 數    量</t>
  </si>
  <si>
    <t xml:space="preserve">百 分 比 </t>
  </si>
  <si>
    <t xml:space="preserve"> 產     值</t>
  </si>
  <si>
    <t xml:space="preserve"> 產     值</t>
  </si>
  <si>
    <t xml:space="preserve"> 產     值</t>
  </si>
  <si>
    <r>
      <t xml:space="preserve">5.  </t>
    </r>
    <r>
      <rPr>
        <sz val="14"/>
        <rFont val="標楷體"/>
        <family val="4"/>
      </rPr>
      <t>農產品生產量值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4</t>
    </r>
    <r>
      <rPr>
        <sz val="14"/>
        <rFont val="Times New Roman"/>
        <family val="1"/>
      </rPr>
      <t>)</t>
    </r>
  </si>
  <si>
    <t xml:space="preserve">      </t>
  </si>
  <si>
    <t>1.  Far Sea Fisheries</t>
  </si>
  <si>
    <t>2.  Offshore Fisheries</t>
  </si>
  <si>
    <t>3.  Coastal Fisheries</t>
  </si>
  <si>
    <t>4.  Marine Aquaculture</t>
  </si>
  <si>
    <t>5.  Inland Water</t>
  </si>
  <si>
    <t xml:space="preserve">     Fisheries</t>
  </si>
  <si>
    <t>6.  Inland Water Aquaculture</t>
  </si>
  <si>
    <r>
      <t xml:space="preserve">   </t>
    </r>
    <r>
      <rPr>
        <sz val="8"/>
        <rFont val="標楷體"/>
        <family val="4"/>
      </rPr>
      <t>資料來源：行政院農業委員會統計室、農糧署。</t>
    </r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</si>
  <si>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Statistics Office,Agriculture and Food Agency, COA, Executive Yuan.</t>
    </r>
  </si>
  <si>
    <t xml:space="preserve">                    Hardwood</t>
  </si>
  <si>
    <t xml:space="preserve">               Tree top wood</t>
  </si>
  <si>
    <t xml:space="preserve">            Timber</t>
  </si>
  <si>
    <t xml:space="preserve">            Bamboo</t>
  </si>
  <si>
    <t xml:space="preserve">               Saw-timber</t>
  </si>
  <si>
    <t xml:space="preserve">                    Conifer</t>
  </si>
  <si>
    <t xml:space="preserve">               Firewood</t>
  </si>
  <si>
    <t xml:space="preserve">            元</t>
  </si>
  <si>
    <r>
      <t xml:space="preserve">            </t>
    </r>
    <r>
      <rPr>
        <sz val="6"/>
        <rFont val="標楷體"/>
        <family val="4"/>
      </rPr>
      <t>元</t>
    </r>
  </si>
  <si>
    <r>
      <t xml:space="preserve">     10     97</t>
    </r>
    <r>
      <rPr>
        <sz val="8"/>
        <rFont val="標楷體"/>
        <family val="4"/>
      </rPr>
      <t>年農業統計年報</t>
    </r>
  </si>
  <si>
    <t xml:space="preserve">AG. STATISTICS YEARBOOK 2008       11   </t>
  </si>
  <si>
    <r>
      <t xml:space="preserve">     12     97</t>
    </r>
    <r>
      <rPr>
        <sz val="8"/>
        <rFont val="標楷體"/>
        <family val="4"/>
      </rPr>
      <t>年農業統計年報</t>
    </r>
  </si>
  <si>
    <t xml:space="preserve">AG. STATISTICS YEARBOOK 2008       13   </t>
  </si>
  <si>
    <r>
      <t xml:space="preserve">     14     97</t>
    </r>
    <r>
      <rPr>
        <sz val="8"/>
        <rFont val="標楷體"/>
        <family val="4"/>
      </rPr>
      <t>年農業統計年報</t>
    </r>
  </si>
  <si>
    <t xml:space="preserve">AG. STATISTICS YEARBOOK 2008       15   </t>
  </si>
  <si>
    <t xml:space="preserve">AG. STATISTICS YEARBOOK 2008       17   </t>
  </si>
  <si>
    <r>
      <t xml:space="preserve">     16     97</t>
    </r>
    <r>
      <rPr>
        <sz val="8"/>
        <rFont val="標楷體"/>
        <family val="4"/>
      </rPr>
      <t>年農業統計年報</t>
    </r>
  </si>
  <si>
    <r>
      <t xml:space="preserve">     18     97</t>
    </r>
    <r>
      <rPr>
        <sz val="8"/>
        <rFont val="標楷體"/>
        <family val="4"/>
      </rPr>
      <t>年農業統計年報</t>
    </r>
  </si>
  <si>
    <t xml:space="preserve">AG. STATISTICS YEARBOOK 2008       19   </t>
  </si>
  <si>
    <t xml:space="preserve">AG. STATISTICS YEARBOOK 2008       21   </t>
  </si>
  <si>
    <r>
      <t xml:space="preserve">     20     97</t>
    </r>
    <r>
      <rPr>
        <sz val="8"/>
        <rFont val="標楷體"/>
        <family val="4"/>
      </rPr>
      <t>年農業統計年報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</si>
  <si>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96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2007</t>
    </r>
    <r>
      <rPr>
        <sz val="8"/>
        <rFont val="標楷體"/>
        <family val="4"/>
      </rPr>
      <t>﹚</t>
    </r>
    <r>
      <rPr>
        <sz val="8"/>
        <rFont val="Times New Roman"/>
        <family val="1"/>
      </rPr>
      <t xml:space="preserve">  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</si>
  <si>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97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2008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</si>
  <si>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94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2005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</si>
  <si>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95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2006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</si>
  <si>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96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2007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</si>
  <si>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97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2008</t>
    </r>
    <r>
      <rPr>
        <sz val="8"/>
        <rFont val="標楷體"/>
        <family val="4"/>
      </rPr>
      <t>﹚</t>
    </r>
  </si>
  <si>
    <r>
      <t>民國</t>
    </r>
    <r>
      <rPr>
        <sz val="8"/>
        <rFont val="Times New Roman"/>
        <family val="1"/>
      </rPr>
      <t xml:space="preserve"> 94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2005</t>
    </r>
    <r>
      <rPr>
        <sz val="8"/>
        <rFont val="標楷體"/>
        <family val="4"/>
      </rPr>
      <t>﹚</t>
    </r>
  </si>
  <si>
    <r>
      <t>民國</t>
    </r>
    <r>
      <rPr>
        <sz val="8"/>
        <rFont val="Times New Roman"/>
        <family val="1"/>
      </rPr>
      <t xml:space="preserve"> 95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2006</t>
    </r>
    <r>
      <rPr>
        <sz val="8"/>
        <rFont val="標楷體"/>
        <family val="4"/>
      </rPr>
      <t>﹚</t>
    </r>
  </si>
  <si>
    <r>
      <t>民國</t>
    </r>
    <r>
      <rPr>
        <sz val="8"/>
        <rFont val="Times New Roman"/>
        <family val="1"/>
      </rPr>
      <t xml:space="preserve"> 96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2007</t>
    </r>
    <r>
      <rPr>
        <sz val="8"/>
        <rFont val="標楷體"/>
        <family val="4"/>
      </rPr>
      <t>﹚</t>
    </r>
  </si>
  <si>
    <r>
      <t>民國</t>
    </r>
    <r>
      <rPr>
        <sz val="8"/>
        <rFont val="Times New Roman"/>
        <family val="1"/>
      </rPr>
      <t xml:space="preserve"> 97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2008</t>
    </r>
    <r>
      <rPr>
        <sz val="8"/>
        <rFont val="標楷體"/>
        <family val="4"/>
      </rPr>
      <t>﹚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</si>
</sst>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0"/>
    <numFmt numFmtId="181" formatCode="0.00;[Red]0.00"/>
    <numFmt numFmtId="182" formatCode="#\ ###\ ###\ ##0"/>
    <numFmt numFmtId="183" formatCode="#\ ##0.00"/>
    <numFmt numFmtId="184" formatCode="0.00_ "/>
    <numFmt numFmtId="185" formatCode="[$-404]&quot;   民    國    &quot;e&quot;    年   (&quot;yyyy&quot;)&quot;"/>
    <numFmt numFmtId="186" formatCode="0.0"/>
    <numFmt numFmtId="187" formatCode="_-* #\ ##0_-;\-* #\ ##0_-;_-* &quot;-&quot;??_-;_-@_-"/>
    <numFmt numFmtId="188" formatCode="_-* #,##0.000_-;\-* #,##0.000_-;_-* &quot;-&quot;??_-;_-@_-"/>
    <numFmt numFmtId="189" formatCode="_-* #\ ###\ ##0_-;\-* #\ ###\ ##0_-;_-* &quot;-&quot;??_-;_-@_-"/>
    <numFmt numFmtId="190" formatCode="#\ ###\ ###"/>
    <numFmt numFmtId="191" formatCode="#\ ###\ ##0.0"/>
    <numFmt numFmtId="192" formatCode="0.0_);[Red]\(0.0\)"/>
    <numFmt numFmtId="193" formatCode="#\ ###\ ##0;\-#\ ###\ ###;\-"/>
    <numFmt numFmtId="194" formatCode="#\ ###\ ##0.00;\-#\ ###\ ###.00;\-"/>
    <numFmt numFmtId="195" formatCode="#.0\ ###\ ###\ ##0"/>
    <numFmt numFmtId="196" formatCode="#,##0_);[Red]\(#,##0\)"/>
    <numFmt numFmtId="197" formatCode="#,##0_ "/>
    <numFmt numFmtId="198" formatCode="###,##0"/>
  </numFmts>
  <fonts count="26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8"/>
      <name val="華康楷書體W5"/>
      <family val="4"/>
    </font>
    <font>
      <sz val="14"/>
      <name val="標楷體"/>
      <family val="4"/>
    </font>
    <font>
      <sz val="14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8"/>
      <name val="標楷體"/>
      <family val="4"/>
    </font>
    <font>
      <b/>
      <sz val="12"/>
      <name val="Times New Roman"/>
      <family val="1"/>
    </font>
    <font>
      <b/>
      <sz val="7.5"/>
      <name val="Times New Roman"/>
      <family val="1"/>
    </font>
    <font>
      <sz val="2"/>
      <name val="Times New Roman"/>
      <family val="1"/>
    </font>
    <font>
      <sz val="6.5"/>
      <name val="Times New Roman"/>
      <family val="1"/>
    </font>
    <font>
      <vertAlign val="superscript"/>
      <sz val="8"/>
      <name val="Times New Roman"/>
      <family val="1"/>
    </font>
    <font>
      <sz val="7.5"/>
      <name val="標楷體"/>
      <family val="4"/>
    </font>
    <font>
      <sz val="8"/>
      <name val="細明體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7" fillId="0" borderId="0" xfId="17" applyFont="1">
      <alignment/>
      <protection/>
    </xf>
    <xf numFmtId="0" fontId="7" fillId="0" borderId="0" xfId="17" applyFont="1" applyAlignment="1">
      <alignment/>
      <protection/>
    </xf>
    <xf numFmtId="0" fontId="8" fillId="0" borderId="0" xfId="17" applyFont="1" applyFill="1">
      <alignment/>
      <protection/>
    </xf>
    <xf numFmtId="0" fontId="8" fillId="0" borderId="1" xfId="17" applyFont="1" applyFill="1" applyBorder="1">
      <alignment/>
      <protection/>
    </xf>
    <xf numFmtId="0" fontId="7" fillId="0" borderId="0" xfId="15" applyFont="1">
      <alignment/>
      <protection/>
    </xf>
    <xf numFmtId="0" fontId="8" fillId="0" borderId="0" xfId="18" applyFont="1" applyFill="1">
      <alignment/>
      <protection/>
    </xf>
    <xf numFmtId="188" fontId="8" fillId="0" borderId="0" xfId="18" applyNumberFormat="1" applyFont="1" applyFill="1">
      <alignment/>
      <protection/>
    </xf>
    <xf numFmtId="43" fontId="8" fillId="0" borderId="0" xfId="18" applyNumberFormat="1" applyFont="1" applyFill="1">
      <alignment/>
      <protection/>
    </xf>
    <xf numFmtId="0" fontId="8" fillId="0" borderId="0" xfId="18" applyFont="1" applyFill="1" applyAlignment="1">
      <alignment vertical="center"/>
      <protection/>
    </xf>
    <xf numFmtId="0" fontId="11" fillId="0" borderId="0" xfId="18" applyFont="1" applyFill="1" applyAlignment="1">
      <alignment horizontal="center" vertical="top"/>
      <protection/>
    </xf>
    <xf numFmtId="188" fontId="11" fillId="0" borderId="0" xfId="18" applyNumberFormat="1" applyFont="1" applyFill="1" applyAlignment="1">
      <alignment horizontal="center" vertical="top"/>
      <protection/>
    </xf>
    <xf numFmtId="43" fontId="11" fillId="0" borderId="0" xfId="18" applyNumberFormat="1" applyFont="1" applyFill="1" applyAlignment="1">
      <alignment horizontal="center" vertical="top"/>
      <protection/>
    </xf>
    <xf numFmtId="0" fontId="7" fillId="0" borderId="0" xfId="18" applyFont="1" applyFill="1" applyAlignment="1" quotePrefix="1">
      <alignment horizontal="left"/>
      <protection/>
    </xf>
    <xf numFmtId="0" fontId="8" fillId="0" borderId="2" xfId="18" applyFont="1" applyFill="1" applyBorder="1">
      <alignment/>
      <protection/>
    </xf>
    <xf numFmtId="0" fontId="8" fillId="0" borderId="0" xfId="18" applyFont="1" applyFill="1" applyBorder="1">
      <alignment/>
      <protection/>
    </xf>
    <xf numFmtId="188" fontId="8" fillId="0" borderId="2" xfId="18" applyNumberFormat="1" applyFont="1" applyFill="1" applyBorder="1">
      <alignment/>
      <protection/>
    </xf>
    <xf numFmtId="43" fontId="8" fillId="0" borderId="2" xfId="18" applyNumberFormat="1" applyFont="1" applyFill="1" applyBorder="1">
      <alignment/>
      <protection/>
    </xf>
    <xf numFmtId="0" fontId="7" fillId="0" borderId="1" xfId="18" applyFont="1" applyFill="1" applyBorder="1">
      <alignment/>
      <protection/>
    </xf>
    <xf numFmtId="0" fontId="7" fillId="0" borderId="0" xfId="18" applyFont="1" applyFill="1" applyBorder="1">
      <alignment/>
      <protection/>
    </xf>
    <xf numFmtId="0" fontId="7" fillId="0" borderId="3" xfId="18" applyFont="1" applyFill="1" applyBorder="1">
      <alignment/>
      <protection/>
    </xf>
    <xf numFmtId="0" fontId="6" fillId="0" borderId="4" xfId="18" applyFont="1" applyFill="1" applyBorder="1" applyAlignment="1">
      <alignment horizontal="center"/>
      <protection/>
    </xf>
    <xf numFmtId="185" fontId="7" fillId="0" borderId="5" xfId="18" applyNumberFormat="1" applyFont="1" applyFill="1" applyBorder="1" applyAlignment="1">
      <alignment horizontal="center"/>
      <protection/>
    </xf>
    <xf numFmtId="0" fontId="5" fillId="0" borderId="0" xfId="18" applyFont="1" applyFill="1" applyBorder="1" applyAlignment="1">
      <alignment horizontal="center"/>
      <protection/>
    </xf>
    <xf numFmtId="0" fontId="7" fillId="0" borderId="6" xfId="18" applyFont="1" applyFill="1" applyBorder="1">
      <alignment/>
      <protection/>
    </xf>
    <xf numFmtId="0" fontId="7" fillId="0" borderId="0" xfId="18" applyFont="1" applyFill="1">
      <alignment/>
      <protection/>
    </xf>
    <xf numFmtId="0" fontId="7" fillId="0" borderId="7" xfId="18" applyFont="1" applyFill="1" applyBorder="1">
      <alignment/>
      <protection/>
    </xf>
    <xf numFmtId="0" fontId="7" fillId="0" borderId="4" xfId="18" applyFont="1" applyFill="1" applyBorder="1">
      <alignment/>
      <protection/>
    </xf>
    <xf numFmtId="0" fontId="7" fillId="0" borderId="8" xfId="18" applyFont="1" applyFill="1" applyBorder="1">
      <alignment/>
      <protection/>
    </xf>
    <xf numFmtId="0" fontId="7" fillId="0" borderId="9" xfId="18" applyFont="1" applyFill="1" applyBorder="1">
      <alignment/>
      <protection/>
    </xf>
    <xf numFmtId="0" fontId="7" fillId="0" borderId="5" xfId="18" applyFont="1" applyFill="1" applyBorder="1">
      <alignment/>
      <protection/>
    </xf>
    <xf numFmtId="188" fontId="7" fillId="0" borderId="0" xfId="18" applyNumberFormat="1" applyFont="1" applyFill="1" applyBorder="1">
      <alignment/>
      <protection/>
    </xf>
    <xf numFmtId="43" fontId="7" fillId="0" borderId="0" xfId="18" applyNumberFormat="1" applyFont="1" applyFill="1" applyBorder="1">
      <alignment/>
      <protection/>
    </xf>
    <xf numFmtId="0" fontId="6" fillId="0" borderId="0" xfId="18" applyFont="1" applyFill="1" applyBorder="1" applyAlignment="1">
      <alignment horizontal="center"/>
      <protection/>
    </xf>
    <xf numFmtId="0" fontId="6" fillId="0" borderId="10" xfId="18" applyFont="1" applyFill="1" applyBorder="1" applyAlignment="1">
      <alignment horizontal="center"/>
      <protection/>
    </xf>
    <xf numFmtId="0" fontId="7" fillId="0" borderId="10" xfId="18" applyFont="1" applyFill="1" applyBorder="1" applyAlignment="1">
      <alignment horizontal="center"/>
      <protection/>
    </xf>
    <xf numFmtId="188" fontId="6" fillId="0" borderId="11" xfId="18" applyNumberFormat="1" applyFont="1" applyFill="1" applyBorder="1" applyAlignment="1">
      <alignment horizontal="center"/>
      <protection/>
    </xf>
    <xf numFmtId="43" fontId="6" fillId="0" borderId="10" xfId="18" applyNumberFormat="1" applyFont="1" applyFill="1" applyBorder="1" applyAlignment="1">
      <alignment horizontal="center"/>
      <protection/>
    </xf>
    <xf numFmtId="0" fontId="5" fillId="0" borderId="7" xfId="18" applyFont="1" applyFill="1" applyBorder="1" applyAlignment="1">
      <alignment horizontal="center"/>
      <protection/>
    </xf>
    <xf numFmtId="0" fontId="7" fillId="0" borderId="6" xfId="18" applyFont="1" applyFill="1" applyBorder="1" applyAlignment="1">
      <alignment horizontal="center"/>
      <protection/>
    </xf>
    <xf numFmtId="0" fontId="5" fillId="0" borderId="4" xfId="18" applyFont="1" applyFill="1" applyBorder="1" applyAlignment="1">
      <alignment horizontal="center"/>
      <protection/>
    </xf>
    <xf numFmtId="0" fontId="15" fillId="0" borderId="4" xfId="18" applyFont="1" applyFill="1" applyBorder="1">
      <alignment/>
      <protection/>
    </xf>
    <xf numFmtId="0" fontId="15" fillId="0" borderId="4" xfId="18" applyFont="1" applyFill="1" applyBorder="1" applyAlignment="1">
      <alignment horizontal="center"/>
      <protection/>
    </xf>
    <xf numFmtId="0" fontId="5" fillId="0" borderId="5" xfId="18" applyFont="1" applyFill="1" applyBorder="1" applyAlignment="1">
      <alignment horizontal="center"/>
      <protection/>
    </xf>
    <xf numFmtId="188" fontId="5" fillId="0" borderId="12" xfId="18" applyNumberFormat="1" applyFont="1" applyFill="1" applyBorder="1" applyAlignment="1">
      <alignment horizontal="center"/>
      <protection/>
    </xf>
    <xf numFmtId="43" fontId="15" fillId="0" borderId="4" xfId="18" applyNumberFormat="1" applyFont="1" applyFill="1" applyBorder="1">
      <alignment/>
      <protection/>
    </xf>
    <xf numFmtId="188" fontId="15" fillId="0" borderId="4" xfId="18" applyNumberFormat="1" applyFont="1" applyFill="1" applyBorder="1">
      <alignment/>
      <protection/>
    </xf>
    <xf numFmtId="0" fontId="15" fillId="0" borderId="7" xfId="18" applyFont="1" applyFill="1" applyBorder="1" applyAlignment="1">
      <alignment horizontal="center"/>
      <protection/>
    </xf>
    <xf numFmtId="0" fontId="15" fillId="0" borderId="5" xfId="18" applyFont="1" applyFill="1" applyBorder="1" applyAlignment="1">
      <alignment horizontal="center"/>
      <protection/>
    </xf>
    <xf numFmtId="188" fontId="15" fillId="0" borderId="4" xfId="18" applyNumberFormat="1" applyFont="1" applyFill="1" applyBorder="1" applyAlignment="1">
      <alignment horizontal="center"/>
      <protection/>
    </xf>
    <xf numFmtId="43" fontId="15" fillId="0" borderId="4" xfId="18" applyNumberFormat="1" applyFont="1" applyFill="1" applyBorder="1" applyAlignment="1">
      <alignment horizontal="center"/>
      <protection/>
    </xf>
    <xf numFmtId="0" fontId="15" fillId="0" borderId="7" xfId="18" applyFont="1" applyFill="1" applyBorder="1">
      <alignment/>
      <protection/>
    </xf>
    <xf numFmtId="0" fontId="5" fillId="0" borderId="2" xfId="18" applyFont="1" applyFill="1" applyBorder="1">
      <alignment/>
      <protection/>
    </xf>
    <xf numFmtId="0" fontId="5" fillId="0" borderId="13" xfId="18" applyFont="1" applyFill="1" applyBorder="1">
      <alignment/>
      <protection/>
    </xf>
    <xf numFmtId="0" fontId="5" fillId="0" borderId="14" xfId="18" applyFont="1" applyFill="1" applyBorder="1">
      <alignment/>
      <protection/>
    </xf>
    <xf numFmtId="0" fontId="5" fillId="0" borderId="14" xfId="18" applyFont="1" applyFill="1" applyBorder="1" applyAlignment="1">
      <alignment horizontal="center"/>
      <protection/>
    </xf>
    <xf numFmtId="188" fontId="5" fillId="0" borderId="14" xfId="18" applyNumberFormat="1" applyFont="1" applyFill="1" applyBorder="1">
      <alignment/>
      <protection/>
    </xf>
    <xf numFmtId="43" fontId="5" fillId="0" borderId="14" xfId="18" applyNumberFormat="1" applyFont="1" applyFill="1" applyBorder="1">
      <alignment/>
      <protection/>
    </xf>
    <xf numFmtId="0" fontId="5" fillId="0" borderId="0" xfId="18" applyFont="1" applyFill="1" applyBorder="1">
      <alignment/>
      <protection/>
    </xf>
    <xf numFmtId="0" fontId="5" fillId="0" borderId="0" xfId="18" applyFont="1" applyFill="1">
      <alignment/>
      <protection/>
    </xf>
    <xf numFmtId="0" fontId="13" fillId="0" borderId="0" xfId="18" applyFont="1" applyFill="1">
      <alignment/>
      <protection/>
    </xf>
    <xf numFmtId="0" fontId="13" fillId="0" borderId="0" xfId="18" applyFont="1" applyFill="1" applyBorder="1">
      <alignment/>
      <protection/>
    </xf>
    <xf numFmtId="0" fontId="13" fillId="0" borderId="7" xfId="18" applyFont="1" applyFill="1" applyBorder="1">
      <alignment/>
      <protection/>
    </xf>
    <xf numFmtId="0" fontId="13" fillId="0" borderId="0" xfId="18" applyFont="1" applyFill="1" applyAlignment="1">
      <alignment horizontal="right"/>
      <protection/>
    </xf>
    <xf numFmtId="0" fontId="12" fillId="0" borderId="0" xfId="18" applyFont="1" applyFill="1" applyAlignment="1">
      <alignment horizontal="right"/>
      <protection/>
    </xf>
    <xf numFmtId="188" fontId="13" fillId="0" borderId="0" xfId="18" applyNumberFormat="1" applyFont="1" applyFill="1" applyAlignment="1">
      <alignment horizontal="right"/>
      <protection/>
    </xf>
    <xf numFmtId="43" fontId="13" fillId="0" borderId="0" xfId="18" applyNumberFormat="1" applyFont="1" applyFill="1" applyAlignment="1">
      <alignment horizontal="right"/>
      <protection/>
    </xf>
    <xf numFmtId="188" fontId="12" fillId="0" borderId="0" xfId="18" applyNumberFormat="1" applyFont="1" applyFill="1" applyAlignment="1">
      <alignment horizontal="right"/>
      <protection/>
    </xf>
    <xf numFmtId="0" fontId="13" fillId="0" borderId="6" xfId="18" applyFont="1" applyFill="1" applyBorder="1">
      <alignment/>
      <protection/>
    </xf>
    <xf numFmtId="0" fontId="14" fillId="0" borderId="7" xfId="18" applyFont="1" applyFill="1" applyBorder="1" applyAlignment="1">
      <alignment horizontal="center"/>
      <protection/>
    </xf>
    <xf numFmtId="0" fontId="14" fillId="0" borderId="0" xfId="18" applyFont="1" applyFill="1" applyAlignment="1">
      <alignment/>
      <protection/>
    </xf>
    <xf numFmtId="2" fontId="14" fillId="0" borderId="0" xfId="18" applyNumberFormat="1" applyFont="1" applyFill="1" applyAlignment="1" applyProtection="1">
      <alignment/>
      <protection locked="0"/>
    </xf>
    <xf numFmtId="0" fontId="20" fillId="0" borderId="6" xfId="18" applyFont="1" applyFill="1" applyBorder="1" applyAlignment="1">
      <alignment/>
      <protection/>
    </xf>
    <xf numFmtId="0" fontId="7" fillId="0" borderId="0" xfId="18" applyFont="1" applyFill="1" applyBorder="1" applyAlignment="1">
      <alignment/>
      <protection/>
    </xf>
    <xf numFmtId="0" fontId="7" fillId="0" borderId="0" xfId="18" applyFont="1" applyFill="1" applyAlignment="1">
      <alignment/>
      <protection/>
    </xf>
    <xf numFmtId="0" fontId="7" fillId="0" borderId="0" xfId="18" applyFont="1" applyFill="1" applyBorder="1" applyAlignment="1">
      <alignment horizontal="left" indent="1"/>
      <protection/>
    </xf>
    <xf numFmtId="0" fontId="7" fillId="0" borderId="7" xfId="18" applyFont="1" applyFill="1" applyBorder="1" applyAlignment="1">
      <alignment horizontal="left" indent="1"/>
      <protection/>
    </xf>
    <xf numFmtId="180" fontId="7" fillId="0" borderId="0" xfId="18" applyNumberFormat="1" applyFont="1" applyFill="1" applyAlignment="1" applyProtection="1">
      <alignment/>
      <protection locked="0"/>
    </xf>
    <xf numFmtId="2" fontId="7" fillId="0" borderId="0" xfId="18" applyNumberFormat="1" applyFont="1" applyFill="1" applyAlignment="1" applyProtection="1">
      <alignment/>
      <protection locked="0"/>
    </xf>
    <xf numFmtId="0" fontId="15" fillId="0" borderId="6" xfId="18" applyFont="1" applyFill="1" applyBorder="1" applyAlignment="1">
      <alignment/>
      <protection/>
    </xf>
    <xf numFmtId="0" fontId="7" fillId="0" borderId="0" xfId="18" applyFont="1" applyFill="1" applyAlignment="1">
      <alignment horizontal="center"/>
      <protection/>
    </xf>
    <xf numFmtId="0" fontId="6" fillId="0" borderId="0" xfId="18" applyFont="1" applyFill="1" applyBorder="1" applyAlignment="1">
      <alignment horizontal="distributed"/>
      <protection/>
    </xf>
    <xf numFmtId="0" fontId="6" fillId="0" borderId="0" xfId="18" applyFont="1" applyFill="1" applyAlignment="1">
      <alignment horizontal="center"/>
      <protection/>
    </xf>
    <xf numFmtId="0" fontId="7" fillId="0" borderId="0" xfId="18" applyFont="1" applyFill="1" applyAlignment="1">
      <alignment horizontal="right"/>
      <protection/>
    </xf>
    <xf numFmtId="0" fontId="15" fillId="0" borderId="6" xfId="18" applyFont="1" applyFill="1" applyBorder="1" applyAlignment="1">
      <alignment horizontal="left" indent="1"/>
      <protection/>
    </xf>
    <xf numFmtId="0" fontId="7" fillId="0" borderId="7" xfId="18" applyFont="1" applyFill="1" applyBorder="1" applyAlignment="1">
      <alignment horizontal="left" vertical="center" indent="1"/>
      <protection/>
    </xf>
    <xf numFmtId="180" fontId="7" fillId="0" borderId="0" xfId="18" applyNumberFormat="1" applyFont="1" applyFill="1" applyAlignment="1" applyProtection="1">
      <alignment horizontal="right"/>
      <protection locked="0"/>
    </xf>
    <xf numFmtId="189" fontId="7" fillId="0" borderId="0" xfId="18" applyNumberFormat="1" applyFont="1" applyFill="1" applyAlignment="1" applyProtection="1">
      <alignment horizontal="right"/>
      <protection locked="0"/>
    </xf>
    <xf numFmtId="0" fontId="5" fillId="0" borderId="0" xfId="18" applyFont="1" applyFill="1" applyAlignment="1">
      <alignment/>
      <protection/>
    </xf>
    <xf numFmtId="0" fontId="7" fillId="0" borderId="2" xfId="18" applyFont="1" applyFill="1" applyBorder="1">
      <alignment/>
      <protection/>
    </xf>
    <xf numFmtId="0" fontId="7" fillId="0" borderId="2" xfId="18" applyFont="1" applyFill="1" applyBorder="1" applyAlignment="1">
      <alignment horizontal="left" indent="1"/>
      <protection/>
    </xf>
    <xf numFmtId="0" fontId="7" fillId="0" borderId="13" xfId="18" applyFont="1" applyFill="1" applyBorder="1" applyAlignment="1">
      <alignment horizontal="left" indent="1"/>
      <protection/>
    </xf>
    <xf numFmtId="0" fontId="7" fillId="0" borderId="2" xfId="18" applyFont="1" applyFill="1" applyBorder="1" applyAlignment="1">
      <alignment/>
      <protection/>
    </xf>
    <xf numFmtId="188" fontId="7" fillId="0" borderId="2" xfId="18" applyNumberFormat="1" applyFont="1" applyFill="1" applyBorder="1" applyAlignment="1">
      <alignment/>
      <protection/>
    </xf>
    <xf numFmtId="43" fontId="7" fillId="0" borderId="2" xfId="18" applyNumberFormat="1" applyFont="1" applyFill="1" applyBorder="1" applyAlignment="1">
      <alignment/>
      <protection/>
    </xf>
    <xf numFmtId="0" fontId="7" fillId="0" borderId="15" xfId="18" applyFont="1" applyFill="1" applyBorder="1" applyAlignment="1">
      <alignment/>
      <protection/>
    </xf>
    <xf numFmtId="188" fontId="5" fillId="0" borderId="0" xfId="18" applyNumberFormat="1" applyFont="1" applyFill="1" applyAlignment="1">
      <alignment/>
      <protection/>
    </xf>
    <xf numFmtId="43" fontId="5" fillId="0" borderId="0" xfId="18" applyNumberFormat="1" applyFont="1" applyFill="1" applyAlignment="1">
      <alignment/>
      <protection/>
    </xf>
    <xf numFmtId="0" fontId="5" fillId="0" borderId="0" xfId="18" applyFont="1" applyFill="1" applyBorder="1" applyAlignment="1">
      <alignment/>
      <protection/>
    </xf>
    <xf numFmtId="0" fontId="8" fillId="0" borderId="0" xfId="18" applyFont="1" applyFill="1" applyAlignment="1">
      <alignment/>
      <protection/>
    </xf>
    <xf numFmtId="0" fontId="7" fillId="0" borderId="0" xfId="18" applyFont="1">
      <alignment/>
      <protection/>
    </xf>
    <xf numFmtId="0" fontId="8" fillId="0" borderId="0" xfId="18" applyFont="1" applyAlignment="1">
      <alignment/>
      <protection/>
    </xf>
    <xf numFmtId="43" fontId="7" fillId="0" borderId="0" xfId="18" applyNumberFormat="1" applyFont="1" applyFill="1" applyAlignment="1">
      <alignment/>
      <protection/>
    </xf>
    <xf numFmtId="180" fontId="7" fillId="0" borderId="0" xfId="18" applyNumberFormat="1" applyFont="1" applyFill="1" applyAlignment="1">
      <alignment/>
      <protection/>
    </xf>
    <xf numFmtId="188" fontId="5" fillId="0" borderId="4" xfId="18" applyNumberFormat="1" applyFont="1" applyFill="1" applyBorder="1" applyAlignment="1">
      <alignment horizontal="center"/>
      <protection/>
    </xf>
    <xf numFmtId="2" fontId="7" fillId="0" borderId="0" xfId="18" applyNumberFormat="1" applyFont="1" applyFill="1" applyAlignment="1" applyProtection="1">
      <alignment horizontal="right"/>
      <protection locked="0"/>
    </xf>
    <xf numFmtId="0" fontId="7" fillId="0" borderId="7" xfId="18" applyFont="1" applyFill="1" applyBorder="1" applyAlignment="1">
      <alignment horizontal="center"/>
      <protection/>
    </xf>
    <xf numFmtId="180" fontId="7" fillId="0" borderId="0" xfId="18" applyNumberFormat="1" applyFont="1" applyFill="1" applyBorder="1" applyAlignment="1" applyProtection="1">
      <alignment horizontal="right"/>
      <protection locked="0"/>
    </xf>
    <xf numFmtId="0" fontId="15" fillId="0" borderId="0" xfId="18" applyFont="1" applyFill="1" applyBorder="1" applyAlignment="1">
      <alignment/>
      <protection/>
    </xf>
    <xf numFmtId="0" fontId="7" fillId="0" borderId="0" xfId="18" applyFont="1" applyFill="1" applyAlignment="1">
      <alignment vertical="center"/>
      <protection/>
    </xf>
    <xf numFmtId="0" fontId="6" fillId="0" borderId="0" xfId="18" applyFont="1" applyFill="1" applyBorder="1" applyAlignment="1">
      <alignment horizontal="distributed" vertical="center"/>
      <protection/>
    </xf>
    <xf numFmtId="0" fontId="13" fillId="0" borderId="0" xfId="18" applyFont="1" applyFill="1" applyAlignment="1">
      <alignment vertical="center"/>
      <protection/>
    </xf>
    <xf numFmtId="0" fontId="6" fillId="0" borderId="11" xfId="18" applyFont="1" applyFill="1" applyBorder="1" applyAlignment="1">
      <alignment horizontal="center"/>
      <protection/>
    </xf>
    <xf numFmtId="43" fontId="5" fillId="0" borderId="4" xfId="18" applyNumberFormat="1" applyFont="1" applyFill="1" applyBorder="1" applyAlignment="1">
      <alignment horizontal="center"/>
      <protection/>
    </xf>
    <xf numFmtId="43" fontId="13" fillId="0" borderId="0" xfId="18" applyNumberFormat="1" applyFont="1" applyFill="1">
      <alignment/>
      <protection/>
    </xf>
    <xf numFmtId="43" fontId="12" fillId="0" borderId="0" xfId="18" applyNumberFormat="1" applyFont="1" applyFill="1" applyAlignment="1">
      <alignment horizontal="right"/>
      <protection/>
    </xf>
    <xf numFmtId="41" fontId="7" fillId="0" borderId="0" xfId="18" applyNumberFormat="1" applyFont="1" applyFill="1" applyAlignment="1" applyProtection="1">
      <alignment horizontal="right"/>
      <protection locked="0"/>
    </xf>
    <xf numFmtId="0" fontId="5" fillId="0" borderId="0" xfId="18" applyFont="1" applyFill="1" applyAlignment="1">
      <alignment vertical="center"/>
      <protection/>
    </xf>
    <xf numFmtId="0" fontId="15" fillId="0" borderId="6" xfId="18" applyFont="1" applyFill="1" applyBorder="1" applyAlignment="1">
      <alignment horizontal="left"/>
      <protection/>
    </xf>
    <xf numFmtId="41" fontId="7" fillId="0" borderId="2" xfId="18" applyNumberFormat="1" applyFont="1" applyFill="1" applyBorder="1" applyAlignment="1">
      <alignment/>
      <protection/>
    </xf>
    <xf numFmtId="43" fontId="6" fillId="0" borderId="11" xfId="18" applyNumberFormat="1" applyFont="1" applyFill="1" applyBorder="1" applyAlignment="1">
      <alignment horizontal="center"/>
      <protection/>
    </xf>
    <xf numFmtId="187" fontId="7" fillId="0" borderId="0" xfId="18" applyNumberFormat="1" applyFont="1" applyFill="1" applyAlignment="1" applyProtection="1">
      <alignment horizontal="right"/>
      <protection locked="0"/>
    </xf>
    <xf numFmtId="188" fontId="7" fillId="0" borderId="0" xfId="18" applyNumberFormat="1" applyFont="1" applyFill="1" applyAlignment="1" applyProtection="1">
      <alignment horizontal="right"/>
      <protection locked="0"/>
    </xf>
    <xf numFmtId="3" fontId="13" fillId="0" borderId="7" xfId="18" applyNumberFormat="1" applyFont="1" applyFill="1" applyBorder="1" applyAlignment="1">
      <alignment horizontal="center" wrapText="1"/>
      <protection/>
    </xf>
    <xf numFmtId="0" fontId="15" fillId="0" borderId="0" xfId="18" applyFont="1" applyFill="1" applyBorder="1" applyAlignment="1">
      <alignment horizontal="left" indent="1"/>
      <protection/>
    </xf>
    <xf numFmtId="0" fontId="15" fillId="0" borderId="6" xfId="18" applyFont="1" applyFill="1" applyBorder="1" applyAlignment="1" quotePrefix="1">
      <alignment horizontal="left" indent="1"/>
      <protection/>
    </xf>
    <xf numFmtId="189" fontId="7" fillId="0" borderId="0" xfId="18" applyNumberFormat="1" applyFont="1" applyFill="1" applyAlignment="1">
      <alignment/>
      <protection/>
    </xf>
    <xf numFmtId="0" fontId="7" fillId="0" borderId="0" xfId="18" applyFont="1" applyBorder="1">
      <alignment/>
      <protection/>
    </xf>
    <xf numFmtId="43" fontId="7" fillId="0" borderId="0" xfId="18" applyNumberFormat="1" applyFont="1" applyFill="1">
      <alignment/>
      <protection/>
    </xf>
    <xf numFmtId="0" fontId="8" fillId="0" borderId="0" xfId="18" applyFont="1">
      <alignment/>
      <protection/>
    </xf>
    <xf numFmtId="0" fontId="7" fillId="0" borderId="6" xfId="18" applyFont="1" applyFill="1" applyBorder="1" applyAlignment="1" quotePrefix="1">
      <alignment horizontal="left" indent="1"/>
      <protection/>
    </xf>
    <xf numFmtId="0" fontId="7" fillId="0" borderId="6" xfId="18" applyFont="1" applyFill="1" applyBorder="1" applyAlignment="1">
      <alignment horizontal="left" indent="1"/>
      <protection/>
    </xf>
    <xf numFmtId="0" fontId="6" fillId="0" borderId="0" xfId="18" applyFont="1" applyFill="1" applyAlignment="1" quotePrefix="1">
      <alignment horizontal="center"/>
      <protection/>
    </xf>
    <xf numFmtId="43" fontId="7" fillId="0" borderId="0" xfId="18" applyNumberFormat="1" applyFont="1" applyFill="1" applyAlignment="1" applyProtection="1">
      <alignment horizontal="right"/>
      <protection locked="0"/>
    </xf>
    <xf numFmtId="0" fontId="7" fillId="0" borderId="0" xfId="18" applyFont="1" applyFill="1" applyBorder="1" applyAlignment="1">
      <alignment horizontal="distributed"/>
      <protection/>
    </xf>
    <xf numFmtId="0" fontId="7" fillId="0" borderId="6" xfId="18" applyFont="1" applyFill="1" applyBorder="1" applyAlignment="1">
      <alignment/>
      <protection/>
    </xf>
    <xf numFmtId="2" fontId="7" fillId="0" borderId="0" xfId="18" applyNumberFormat="1" applyFont="1" applyFill="1" applyBorder="1" applyAlignment="1" applyProtection="1">
      <alignment horizontal="right"/>
      <protection locked="0"/>
    </xf>
    <xf numFmtId="3" fontId="13" fillId="0" borderId="7" xfId="18" applyNumberFormat="1" applyFont="1" applyFill="1" applyBorder="1" applyAlignment="1" applyProtection="1" quotePrefix="1">
      <alignment horizontal="center"/>
      <protection locked="0"/>
    </xf>
    <xf numFmtId="0" fontId="7" fillId="0" borderId="0" xfId="18" applyFont="1" applyFill="1" applyBorder="1" applyAlignment="1" quotePrefix="1">
      <alignment horizontal="left" indent="1"/>
      <protection/>
    </xf>
    <xf numFmtId="0" fontId="11" fillId="0" borderId="0" xfId="18" applyFont="1" applyFill="1" applyAlignment="1">
      <alignment vertical="center"/>
      <protection/>
    </xf>
    <xf numFmtId="0" fontId="8" fillId="0" borderId="0" xfId="18" applyFont="1" applyFill="1" applyBorder="1" applyAlignment="1">
      <alignment vertical="center"/>
      <protection/>
    </xf>
    <xf numFmtId="0" fontId="5" fillId="0" borderId="0" xfId="18" applyFont="1" applyFill="1" applyBorder="1" applyAlignment="1">
      <alignment vertical="center"/>
      <protection/>
    </xf>
    <xf numFmtId="0" fontId="6" fillId="0" borderId="16" xfId="18" applyFont="1" applyFill="1" applyBorder="1" applyAlignment="1">
      <alignment horizontal="center" vertical="center"/>
      <protection/>
    </xf>
    <xf numFmtId="0" fontId="22" fillId="0" borderId="17" xfId="18" applyFont="1" applyFill="1" applyBorder="1" applyAlignment="1" quotePrefix="1">
      <alignment horizontal="center"/>
      <protection/>
    </xf>
    <xf numFmtId="0" fontId="7" fillId="0" borderId="18" xfId="18" applyFont="1" applyFill="1" applyBorder="1" applyAlignment="1">
      <alignment vertical="center"/>
      <protection/>
    </xf>
    <xf numFmtId="0" fontId="7" fillId="0" borderId="0" xfId="18" applyFont="1" applyFill="1" applyBorder="1" applyAlignment="1">
      <alignment vertical="center"/>
      <protection/>
    </xf>
    <xf numFmtId="0" fontId="7" fillId="0" borderId="4" xfId="18" applyFont="1" applyFill="1" applyBorder="1" applyAlignment="1">
      <alignment horizontal="center" vertical="center"/>
      <protection/>
    </xf>
    <xf numFmtId="0" fontId="7" fillId="0" borderId="11" xfId="18" applyFont="1" applyFill="1" applyBorder="1" applyAlignment="1">
      <alignment horizontal="center" vertical="center"/>
      <protection/>
    </xf>
    <xf numFmtId="0" fontId="7" fillId="0" borderId="10" xfId="18" applyFont="1" applyFill="1" applyBorder="1" applyAlignment="1">
      <alignment horizontal="center" vertical="center"/>
      <protection/>
    </xf>
    <xf numFmtId="0" fontId="6" fillId="0" borderId="19" xfId="18" applyFont="1" applyFill="1" applyBorder="1" applyAlignment="1">
      <alignment horizontal="center"/>
      <protection/>
    </xf>
    <xf numFmtId="0" fontId="5" fillId="0" borderId="20" xfId="18" applyFont="1" applyFill="1" applyBorder="1" applyAlignment="1">
      <alignment horizontal="center" vertical="center"/>
      <protection/>
    </xf>
    <xf numFmtId="0" fontId="15" fillId="0" borderId="6" xfId="18" applyFont="1" applyFill="1" applyBorder="1" applyAlignment="1">
      <alignment horizontal="center" vertical="center"/>
      <protection/>
    </xf>
    <xf numFmtId="0" fontId="7" fillId="0" borderId="7" xfId="18" applyFont="1" applyFill="1" applyBorder="1" applyAlignment="1">
      <alignment vertical="center"/>
      <protection/>
    </xf>
    <xf numFmtId="0" fontId="7" fillId="0" borderId="12" xfId="18" applyFont="1" applyFill="1" applyBorder="1" applyAlignment="1">
      <alignment horizontal="center" vertical="center"/>
      <protection/>
    </xf>
    <xf numFmtId="0" fontId="15" fillId="0" borderId="0" xfId="18" applyFont="1" applyFill="1" applyBorder="1" applyAlignment="1">
      <alignment vertical="center"/>
      <protection/>
    </xf>
    <xf numFmtId="0" fontId="5" fillId="0" borderId="4" xfId="18" applyFont="1" applyFill="1" applyBorder="1" applyAlignment="1">
      <alignment horizontal="center" vertical="center"/>
      <protection/>
    </xf>
    <xf numFmtId="0" fontId="15" fillId="0" borderId="4" xfId="18" applyFont="1" applyFill="1" applyBorder="1" applyAlignment="1">
      <alignment horizontal="center" vertical="top"/>
      <protection/>
    </xf>
    <xf numFmtId="0" fontId="15" fillId="0" borderId="0" xfId="18" applyFont="1" applyFill="1" applyBorder="1" applyAlignment="1">
      <alignment horizontal="center" vertical="top"/>
      <protection/>
    </xf>
    <xf numFmtId="0" fontId="15" fillId="0" borderId="5" xfId="18" applyFont="1" applyFill="1" applyBorder="1" applyAlignment="1">
      <alignment horizontal="center" vertical="top"/>
      <protection/>
    </xf>
    <xf numFmtId="0" fontId="5" fillId="0" borderId="12" xfId="18" applyFont="1" applyFill="1" applyBorder="1" applyAlignment="1">
      <alignment horizontal="center" vertical="center"/>
      <protection/>
    </xf>
    <xf numFmtId="0" fontId="5" fillId="0" borderId="20" xfId="18" applyFont="1" applyFill="1" applyBorder="1" applyAlignment="1">
      <alignment vertical="center"/>
      <protection/>
    </xf>
    <xf numFmtId="0" fontId="5" fillId="0" borderId="6" xfId="18" applyFont="1" applyFill="1" applyBorder="1" applyAlignment="1">
      <alignment vertical="center"/>
      <protection/>
    </xf>
    <xf numFmtId="0" fontId="7" fillId="0" borderId="2" xfId="18" applyFont="1" applyFill="1" applyBorder="1" applyAlignment="1">
      <alignment vertical="center"/>
      <protection/>
    </xf>
    <xf numFmtId="0" fontId="7" fillId="0" borderId="14" xfId="18" applyFont="1" applyFill="1" applyBorder="1" applyAlignment="1">
      <alignment vertical="center"/>
      <protection/>
    </xf>
    <xf numFmtId="0" fontId="7" fillId="0" borderId="21" xfId="18" applyFont="1" applyFill="1" applyBorder="1" applyAlignment="1">
      <alignment vertical="center"/>
      <protection/>
    </xf>
    <xf numFmtId="0" fontId="7" fillId="0" borderId="5" xfId="18" applyFont="1" applyFill="1" applyBorder="1" applyAlignment="1">
      <alignment vertical="center"/>
      <protection/>
    </xf>
    <xf numFmtId="0" fontId="7" fillId="0" borderId="22" xfId="18" applyFont="1" applyFill="1" applyBorder="1" applyAlignment="1">
      <alignment vertical="center"/>
      <protection/>
    </xf>
    <xf numFmtId="0" fontId="15" fillId="0" borderId="15" xfId="18" applyFont="1" applyFill="1" applyBorder="1" applyAlignment="1">
      <alignment vertical="center"/>
      <protection/>
    </xf>
    <xf numFmtId="0" fontId="13" fillId="0" borderId="0" xfId="18" applyFont="1" applyFill="1" applyBorder="1" applyAlignment="1">
      <alignment vertical="center"/>
      <protection/>
    </xf>
    <xf numFmtId="0" fontId="13" fillId="0" borderId="7" xfId="18" applyFont="1" applyFill="1" applyBorder="1" applyAlignment="1">
      <alignment vertical="center"/>
      <protection/>
    </xf>
    <xf numFmtId="0" fontId="13" fillId="0" borderId="0" xfId="18" applyFont="1" applyFill="1" applyAlignment="1">
      <alignment horizontal="right" vertical="center"/>
      <protection/>
    </xf>
    <xf numFmtId="0" fontId="12" fillId="0" borderId="0" xfId="18" applyFont="1" applyFill="1" applyAlignment="1">
      <alignment horizontal="right" vertical="center"/>
      <protection/>
    </xf>
    <xf numFmtId="0" fontId="15" fillId="0" borderId="6" xfId="18" applyFont="1" applyFill="1" applyBorder="1" applyAlignment="1">
      <alignment vertical="center"/>
      <protection/>
    </xf>
    <xf numFmtId="0" fontId="7" fillId="0" borderId="0" xfId="18" applyFont="1" applyFill="1" applyAlignment="1" applyProtection="1">
      <alignment vertical="center"/>
      <protection locked="0"/>
    </xf>
    <xf numFmtId="0" fontId="6" fillId="0" borderId="0" xfId="18" applyFont="1" applyFill="1">
      <alignment/>
      <protection/>
    </xf>
    <xf numFmtId="0" fontId="7" fillId="0" borderId="7" xfId="18" applyFont="1" applyFill="1" applyBorder="1" applyAlignment="1">
      <alignment/>
      <protection/>
    </xf>
    <xf numFmtId="181" fontId="7" fillId="0" borderId="0" xfId="18" applyNumberFormat="1" applyFont="1" applyFill="1" applyAlignment="1">
      <alignment vertical="center"/>
      <protection/>
    </xf>
    <xf numFmtId="181" fontId="7" fillId="0" borderId="0" xfId="18" applyNumberFormat="1" applyFont="1" applyFill="1" applyAlignment="1" applyProtection="1">
      <alignment horizontal="right"/>
      <protection locked="0"/>
    </xf>
    <xf numFmtId="3" fontId="7" fillId="0" borderId="0" xfId="18" applyNumberFormat="1" applyFont="1" applyFill="1" applyAlignment="1">
      <alignment horizontal="center"/>
      <protection/>
    </xf>
    <xf numFmtId="3" fontId="7" fillId="0" borderId="7" xfId="18" applyNumberFormat="1" applyFont="1" applyFill="1" applyBorder="1" applyAlignment="1">
      <alignment horizontal="center"/>
      <protection/>
    </xf>
    <xf numFmtId="0" fontId="5" fillId="0" borderId="0" xfId="18" applyFont="1" applyFill="1" applyAlignment="1">
      <alignment horizontal="center"/>
      <protection/>
    </xf>
    <xf numFmtId="0" fontId="6" fillId="0" borderId="0" xfId="18" applyFont="1" applyFill="1" applyAlignment="1">
      <alignment/>
      <protection/>
    </xf>
    <xf numFmtId="0" fontId="7" fillId="0" borderId="13" xfId="18" applyFont="1" applyFill="1" applyBorder="1" applyAlignment="1">
      <alignment/>
      <protection/>
    </xf>
    <xf numFmtId="3" fontId="7" fillId="0" borderId="2" xfId="18" applyNumberFormat="1" applyFont="1" applyFill="1" applyBorder="1" applyAlignment="1">
      <alignment/>
      <protection/>
    </xf>
    <xf numFmtId="3" fontId="7" fillId="0" borderId="0" xfId="18" applyNumberFormat="1" applyFont="1" applyFill="1" applyBorder="1" applyAlignment="1">
      <alignment/>
      <protection/>
    </xf>
    <xf numFmtId="181" fontId="7" fillId="0" borderId="2" xfId="18" applyNumberFormat="1" applyFont="1" applyFill="1" applyBorder="1" applyAlignment="1" applyProtection="1">
      <alignment horizontal="right"/>
      <protection locked="0"/>
    </xf>
    <xf numFmtId="0" fontId="7" fillId="0" borderId="13" xfId="18" applyFont="1" applyFill="1" applyBorder="1" applyAlignment="1">
      <alignment horizontal="center"/>
      <protection/>
    </xf>
    <xf numFmtId="0" fontId="7" fillId="0" borderId="1" xfId="18" applyFont="1" applyFill="1" applyBorder="1" applyAlignment="1">
      <alignment/>
      <protection/>
    </xf>
    <xf numFmtId="0" fontId="7" fillId="0" borderId="0" xfId="18" applyFont="1" applyFill="1" applyBorder="1" applyAlignment="1">
      <alignment horizont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3" fontId="13" fillId="0" borderId="0" xfId="18" applyNumberFormat="1" applyFont="1" applyFill="1" applyBorder="1" applyAlignment="1">
      <alignment horizontal="center" wrapText="1"/>
      <protection/>
    </xf>
    <xf numFmtId="185" fontId="7" fillId="0" borderId="5" xfId="18" applyNumberFormat="1" applyFont="1" applyFill="1" applyBorder="1" applyAlignment="1">
      <alignment horizontal="center" vertical="center"/>
      <protection/>
    </xf>
    <xf numFmtId="0" fontId="7" fillId="0" borderId="5" xfId="18" applyFont="1" applyFill="1" applyBorder="1" applyAlignment="1">
      <alignment horizontal="center"/>
      <protection/>
    </xf>
    <xf numFmtId="193" fontId="14" fillId="0" borderId="0" xfId="18" applyNumberFormat="1" applyFont="1" applyFill="1" applyAlignment="1" applyProtection="1">
      <alignment/>
      <protection locked="0"/>
    </xf>
    <xf numFmtId="193" fontId="7" fillId="0" borderId="0" xfId="18" applyNumberFormat="1" applyFont="1" applyFill="1" applyAlignment="1" applyProtection="1">
      <alignment/>
      <protection locked="0"/>
    </xf>
    <xf numFmtId="193" fontId="7" fillId="0" borderId="0" xfId="18" applyNumberFormat="1" applyFont="1" applyFill="1" applyAlignment="1" applyProtection="1">
      <alignment horizontal="right"/>
      <protection locked="0"/>
    </xf>
    <xf numFmtId="188" fontId="6" fillId="0" borderId="10" xfId="18" applyNumberFormat="1" applyFont="1" applyFill="1" applyBorder="1" applyAlignment="1">
      <alignment horizontal="center"/>
      <protection/>
    </xf>
    <xf numFmtId="2" fontId="7" fillId="0" borderId="2" xfId="18" applyNumberFormat="1" applyFont="1" applyFill="1" applyBorder="1" applyAlignment="1">
      <alignment/>
      <protection/>
    </xf>
    <xf numFmtId="190" fontId="7" fillId="0" borderId="0" xfId="16" applyNumberFormat="1" applyFont="1" applyAlignment="1" applyProtection="1">
      <alignment horizontal="right"/>
      <protection locked="0"/>
    </xf>
    <xf numFmtId="2" fontId="7" fillId="0" borderId="0" xfId="18" applyNumberFormat="1" applyFont="1" applyFill="1" applyAlignment="1">
      <alignment vertical="center"/>
      <protection/>
    </xf>
    <xf numFmtId="0" fontId="8" fillId="0" borderId="0" xfId="17" applyFont="1" applyFill="1" applyAlignment="1">
      <alignment/>
      <protection/>
    </xf>
    <xf numFmtId="0" fontId="7" fillId="0" borderId="0" xfId="15" applyFont="1" applyAlignment="1">
      <alignment/>
      <protection/>
    </xf>
    <xf numFmtId="0" fontId="7" fillId="0" borderId="1" xfId="18" applyFont="1" applyFill="1" applyBorder="1" applyAlignment="1">
      <alignment horizontal="left"/>
      <protection/>
    </xf>
    <xf numFmtId="0" fontId="8" fillId="0" borderId="0" xfId="17" applyFont="1" applyFill="1" applyBorder="1" applyAlignment="1">
      <alignment/>
      <protection/>
    </xf>
    <xf numFmtId="0" fontId="6" fillId="0" borderId="11" xfId="18" applyNumberFormat="1" applyFont="1" applyFill="1" applyBorder="1" applyAlignment="1">
      <alignment horizontal="center"/>
      <protection/>
    </xf>
    <xf numFmtId="0" fontId="6" fillId="0" borderId="0" xfId="18" applyFont="1" applyFill="1" applyAlignment="1">
      <alignment horizontal="center" vertical="top"/>
      <protection/>
    </xf>
    <xf numFmtId="0" fontId="15" fillId="0" borderId="15" xfId="18" applyFont="1" applyFill="1" applyBorder="1" applyAlignment="1">
      <alignment horizontal="left" vertical="top" indent="1"/>
      <protection/>
    </xf>
    <xf numFmtId="0" fontId="15" fillId="0" borderId="0" xfId="18" applyFont="1" applyFill="1" applyAlignment="1">
      <alignment horizontal="left" vertical="top" indent="1"/>
      <protection/>
    </xf>
    <xf numFmtId="0" fontId="15" fillId="0" borderId="6" xfId="18" applyFont="1" applyFill="1" applyBorder="1" applyAlignment="1">
      <alignment vertical="top"/>
      <protection/>
    </xf>
    <xf numFmtId="0" fontId="15" fillId="0" borderId="0" xfId="18" applyFont="1" applyFill="1" applyAlignment="1">
      <alignment vertical="top"/>
      <protection/>
    </xf>
    <xf numFmtId="0" fontId="7" fillId="0" borderId="0" xfId="18" applyFont="1" applyFill="1" applyBorder="1" applyAlignment="1">
      <alignment horizontal="left"/>
      <protection/>
    </xf>
    <xf numFmtId="0" fontId="7" fillId="0" borderId="0" xfId="17" applyFont="1" applyFill="1" applyAlignment="1">
      <alignment/>
      <protection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0" fontId="6" fillId="0" borderId="5" xfId="18" applyFont="1" applyFill="1" applyBorder="1" applyAlignment="1">
      <alignment horizontal="center"/>
      <protection/>
    </xf>
    <xf numFmtId="0" fontId="6" fillId="0" borderId="10" xfId="18" applyFont="1" applyFill="1" applyBorder="1" applyAlignment="1">
      <alignment horizontal="center" vertical="center"/>
      <protection/>
    </xf>
    <xf numFmtId="0" fontId="6" fillId="0" borderId="11" xfId="18" applyFont="1" applyFill="1" applyBorder="1" applyAlignment="1">
      <alignment horizontal="center" vertical="center"/>
      <protection/>
    </xf>
    <xf numFmtId="0" fontId="6" fillId="0" borderId="0" xfId="18" applyFont="1" applyFill="1" applyBorder="1" applyAlignment="1">
      <alignment horizontal="left" indent="1"/>
      <protection/>
    </xf>
    <xf numFmtId="189" fontId="15" fillId="0" borderId="0" xfId="18" applyNumberFormat="1" applyFont="1" applyFill="1" applyAlignment="1" applyProtection="1">
      <alignment horizontal="right"/>
      <protection locked="0"/>
    </xf>
    <xf numFmtId="193" fontId="7" fillId="0" borderId="0" xfId="18" applyNumberFormat="1" applyFont="1" applyFill="1">
      <alignment/>
      <protection/>
    </xf>
    <xf numFmtId="184" fontId="7" fillId="0" borderId="0" xfId="18" applyNumberFormat="1" applyFont="1" applyFill="1" applyAlignment="1" applyProtection="1">
      <alignment horizontal="right"/>
      <protection locked="0"/>
    </xf>
    <xf numFmtId="0" fontId="18" fillId="0" borderId="0" xfId="18" applyFont="1" applyFill="1" applyBorder="1" applyAlignment="1">
      <alignment horizontal="distributed"/>
      <protection/>
    </xf>
    <xf numFmtId="0" fontId="19" fillId="0" borderId="0" xfId="18" applyFont="1" applyAlignment="1">
      <alignment horizontal="distributed"/>
      <protection/>
    </xf>
    <xf numFmtId="0" fontId="6" fillId="0" borderId="0" xfId="18" applyFont="1" applyFill="1" applyBorder="1" applyAlignment="1">
      <alignment horizontal="distributed"/>
      <protection/>
    </xf>
    <xf numFmtId="0" fontId="8" fillId="0" borderId="0" xfId="18" applyFont="1" applyBorder="1" applyAlignment="1">
      <alignment horizontal="distributed"/>
      <protection/>
    </xf>
    <xf numFmtId="0" fontId="6" fillId="0" borderId="0" xfId="18" applyFont="1" applyFill="1" applyBorder="1" applyAlignment="1">
      <alignment horizontal="center"/>
      <protection/>
    </xf>
    <xf numFmtId="0" fontId="8" fillId="0" borderId="0" xfId="18" applyFont="1" applyAlignment="1">
      <alignment horizontal="center"/>
      <protection/>
    </xf>
    <xf numFmtId="0" fontId="8" fillId="0" borderId="7" xfId="18" applyFont="1" applyBorder="1" applyAlignment="1">
      <alignment horizontal="center"/>
      <protection/>
    </xf>
    <xf numFmtId="185" fontId="6" fillId="0" borderId="1" xfId="18" applyNumberFormat="1" applyFont="1" applyFill="1" applyBorder="1" applyAlignment="1">
      <alignment horizontal="center"/>
      <protection/>
    </xf>
    <xf numFmtId="185" fontId="7" fillId="0" borderId="1" xfId="18" applyNumberFormat="1" applyFont="1" applyFill="1" applyBorder="1" applyAlignment="1">
      <alignment horizontal="center"/>
      <protection/>
    </xf>
    <xf numFmtId="185" fontId="7" fillId="0" borderId="16" xfId="18" applyNumberFormat="1" applyFont="1" applyFill="1" applyBorder="1" applyAlignment="1">
      <alignment horizontal="center"/>
      <protection/>
    </xf>
    <xf numFmtId="0" fontId="11" fillId="0" borderId="0" xfId="18" applyFont="1" applyFill="1" applyAlignment="1">
      <alignment horizontal="center" vertical="top"/>
      <protection/>
    </xf>
    <xf numFmtId="0" fontId="6" fillId="0" borderId="23" xfId="18" applyFont="1" applyFill="1" applyBorder="1" applyAlignment="1">
      <alignment horizontal="center" vertical="center"/>
      <protection/>
    </xf>
    <xf numFmtId="0" fontId="8" fillId="0" borderId="23" xfId="18" applyFont="1" applyBorder="1" applyAlignment="1">
      <alignment horizontal="center" vertical="center"/>
      <protection/>
    </xf>
    <xf numFmtId="0" fontId="7" fillId="0" borderId="0" xfId="18" applyFont="1" applyFill="1" applyBorder="1" applyAlignment="1">
      <alignment horizontal="distributed"/>
      <protection/>
    </xf>
    <xf numFmtId="0" fontId="6" fillId="0" borderId="23" xfId="18" applyFont="1" applyFill="1" applyBorder="1" applyAlignment="1">
      <alignment horizontal="center"/>
      <protection/>
    </xf>
    <xf numFmtId="185" fontId="6" fillId="0" borderId="24" xfId="18" applyNumberFormat="1" applyFont="1" applyFill="1" applyBorder="1" applyAlignment="1">
      <alignment horizontal="center" vertical="center"/>
      <protection/>
    </xf>
    <xf numFmtId="185" fontId="7" fillId="0" borderId="25" xfId="18" applyNumberFormat="1" applyFont="1" applyFill="1" applyBorder="1" applyAlignment="1">
      <alignment horizontal="center" vertical="center"/>
      <protection/>
    </xf>
    <xf numFmtId="185" fontId="7" fillId="0" borderId="26" xfId="18" applyNumberFormat="1" applyFont="1" applyFill="1" applyBorder="1" applyAlignment="1">
      <alignment horizontal="center" vertical="center"/>
      <protection/>
    </xf>
    <xf numFmtId="0" fontId="8" fillId="0" borderId="0" xfId="18" applyFont="1" applyAlignment="1">
      <alignment horizontal="distributed"/>
      <protection/>
    </xf>
    <xf numFmtId="0" fontId="6" fillId="0" borderId="0" xfId="18" applyFont="1" applyFill="1" applyBorder="1" applyAlignment="1">
      <alignment horizontal="left"/>
      <protection/>
    </xf>
    <xf numFmtId="0" fontId="7" fillId="0" borderId="0" xfId="18" applyFont="1" applyFill="1" applyBorder="1" applyAlignment="1">
      <alignment horizontal="left"/>
      <protection/>
    </xf>
    <xf numFmtId="0" fontId="6" fillId="0" borderId="1" xfId="18" applyFont="1" applyFill="1" applyBorder="1" applyAlignment="1">
      <alignment horizontal="center" vertical="center"/>
      <protection/>
    </xf>
    <xf numFmtId="0" fontId="6" fillId="0" borderId="3" xfId="18" applyFont="1" applyFill="1" applyBorder="1" applyAlignment="1">
      <alignment horizontal="center" vertical="center"/>
      <protection/>
    </xf>
    <xf numFmtId="0" fontId="6" fillId="0" borderId="0" xfId="18" applyFont="1" applyFill="1" applyBorder="1" applyAlignment="1">
      <alignment horizontal="center" vertical="center"/>
      <protection/>
    </xf>
    <xf numFmtId="0" fontId="6" fillId="0" borderId="7" xfId="18" applyFont="1" applyFill="1" applyBorder="1" applyAlignment="1">
      <alignment horizontal="center" vertical="center"/>
      <protection/>
    </xf>
    <xf numFmtId="0" fontId="6" fillId="0" borderId="2" xfId="18" applyFont="1" applyFill="1" applyBorder="1" applyAlignment="1">
      <alignment horizontal="center" vertical="center"/>
      <protection/>
    </xf>
    <xf numFmtId="0" fontId="6" fillId="0" borderId="13" xfId="18" applyFont="1" applyFill="1" applyBorder="1" applyAlignment="1">
      <alignment horizontal="center" vertical="center"/>
      <protection/>
    </xf>
    <xf numFmtId="185" fontId="6" fillId="0" borderId="25" xfId="18" applyNumberFormat="1" applyFont="1" applyFill="1" applyBorder="1" applyAlignment="1">
      <alignment horizontal="center" vertical="center"/>
      <protection/>
    </xf>
    <xf numFmtId="185" fontId="6" fillId="0" borderId="27" xfId="18" applyNumberFormat="1" applyFont="1" applyFill="1" applyBorder="1" applyAlignment="1">
      <alignment horizontal="center" vertical="center"/>
      <protection/>
    </xf>
    <xf numFmtId="185" fontId="7" fillId="0" borderId="1" xfId="18" applyNumberFormat="1" applyFont="1" applyFill="1" applyBorder="1" applyAlignment="1">
      <alignment horizontal="center" vertical="center"/>
      <protection/>
    </xf>
    <xf numFmtId="185" fontId="7" fillId="0" borderId="16" xfId="18" applyNumberFormat="1" applyFont="1" applyFill="1" applyBorder="1" applyAlignment="1">
      <alignment horizontal="center" vertical="center"/>
      <protection/>
    </xf>
  </cellXfs>
  <cellStyles count="12">
    <cellStyle name="Normal" xfId="0"/>
    <cellStyle name="一般_26e" xfId="15"/>
    <cellStyle name="一般_283" xfId="16"/>
    <cellStyle name="一般_結構90" xfId="17"/>
    <cellStyle name="一般_量值90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786;&#26989;&#32113;&#35336;&#24180;&#22577;\93&#24180;\&#32080;&#26524;\&#37327;&#20540;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量值1"/>
      <sheetName val="量值1 (2)"/>
      <sheetName val="量值1 (3)"/>
      <sheetName val="量值1 (4)"/>
      <sheetName val="量值1 (5)"/>
      <sheetName val="量值完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>
        <row r="13">
          <cell r="I13">
            <v>421028251.9</v>
          </cell>
          <cell r="M13">
            <v>379854288.696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Z47"/>
  <sheetViews>
    <sheetView tabSelected="1" zoomScaleSheetLayoutView="100" workbookViewId="0" topLeftCell="A1">
      <pane xSplit="6" ySplit="12" topLeftCell="G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B1" sqref="B1"/>
    </sheetView>
  </sheetViews>
  <sheetFormatPr defaultColWidth="9.00390625" defaultRowHeight="16.5"/>
  <cols>
    <col min="1" max="1" width="1.25" style="6" customWidth="1"/>
    <col min="2" max="2" width="1.4921875" style="6" customWidth="1"/>
    <col min="3" max="3" width="1.625" style="6" customWidth="1"/>
    <col min="4" max="4" width="11.625" style="6" customWidth="1"/>
    <col min="5" max="5" width="1.12109375" style="6" customWidth="1"/>
    <col min="6" max="6" width="5.125" style="6" customWidth="1"/>
    <col min="7" max="7" width="6.75390625" style="6" customWidth="1"/>
    <col min="8" max="8" width="6.125" style="6" customWidth="1"/>
    <col min="9" max="9" width="9.00390625" style="6" customWidth="1"/>
    <col min="10" max="10" width="6.125" style="6" customWidth="1"/>
    <col min="11" max="11" width="6.75390625" style="6" customWidth="1"/>
    <col min="12" max="12" width="6.625" style="6" customWidth="1"/>
    <col min="13" max="13" width="8.875" style="6" customWidth="1"/>
    <col min="14" max="14" width="6.125" style="6" customWidth="1"/>
    <col min="15" max="15" width="13.625" style="6" customWidth="1"/>
    <col min="16" max="16" width="6.75390625" style="6" customWidth="1"/>
    <col min="17" max="17" width="6.625" style="6" customWidth="1"/>
    <col min="18" max="18" width="9.00390625" style="6" customWidth="1"/>
    <col min="19" max="19" width="6.125" style="6" customWidth="1"/>
    <col min="20" max="20" width="7.625" style="7" customWidth="1"/>
    <col min="21" max="21" width="7.125" style="8" customWidth="1"/>
    <col min="22" max="22" width="8.25390625" style="7" customWidth="1"/>
    <col min="23" max="23" width="6.125" style="6" customWidth="1"/>
    <col min="24" max="24" width="5.625" style="6" customWidth="1"/>
    <col min="25" max="25" width="16.00390625" style="6" customWidth="1"/>
    <col min="26" max="16384" width="9.00390625" style="6" customWidth="1"/>
  </cols>
  <sheetData>
    <row r="1" spans="1:25" s="190" customFormat="1" ht="10.5" customHeight="1">
      <c r="A1" s="216" t="s">
        <v>398</v>
      </c>
      <c r="N1" s="215"/>
      <c r="U1" s="191"/>
      <c r="V1" s="192"/>
      <c r="W1" s="192"/>
      <c r="Y1" s="215" t="s">
        <v>399</v>
      </c>
    </row>
    <row r="2" spans="1:25" ht="27" customHeight="1">
      <c r="A2" s="234" t="s">
        <v>289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P2" s="234" t="s">
        <v>290</v>
      </c>
      <c r="Q2" s="234"/>
      <c r="R2" s="234"/>
      <c r="S2" s="234"/>
      <c r="T2" s="234"/>
      <c r="U2" s="234"/>
      <c r="V2" s="234"/>
      <c r="W2" s="234"/>
      <c r="X2" s="234"/>
      <c r="Y2" s="234"/>
    </row>
    <row r="3" spans="4:25" ht="18" customHeight="1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12"/>
      <c r="V3" s="11"/>
      <c r="W3" s="10"/>
      <c r="X3" s="10"/>
      <c r="Y3" s="10"/>
    </row>
    <row r="4" spans="4:25" ht="10.5" customHeight="1"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4"/>
      <c r="R4" s="14"/>
      <c r="S4" s="14"/>
      <c r="T4" s="16"/>
      <c r="U4" s="17"/>
      <c r="V4" s="16"/>
      <c r="W4" s="14"/>
      <c r="X4" s="14"/>
      <c r="Y4" s="14"/>
    </row>
    <row r="5" spans="1:25" s="25" customFormat="1" ht="18" customHeight="1">
      <c r="A5" s="18"/>
      <c r="B5" s="18"/>
      <c r="C5" s="18"/>
      <c r="D5" s="19"/>
      <c r="E5" s="20"/>
      <c r="F5" s="21" t="s">
        <v>246</v>
      </c>
      <c r="G5" s="231" t="s">
        <v>369</v>
      </c>
      <c r="H5" s="232"/>
      <c r="I5" s="232"/>
      <c r="J5" s="233"/>
      <c r="K5" s="231" t="s">
        <v>368</v>
      </c>
      <c r="L5" s="232"/>
      <c r="M5" s="232"/>
      <c r="N5" s="233"/>
      <c r="O5" s="22"/>
      <c r="P5" s="231" t="s">
        <v>410</v>
      </c>
      <c r="Q5" s="232"/>
      <c r="R5" s="232"/>
      <c r="S5" s="233"/>
      <c r="T5" s="231" t="s">
        <v>411</v>
      </c>
      <c r="U5" s="232"/>
      <c r="V5" s="232"/>
      <c r="W5" s="233"/>
      <c r="X5" s="23" t="s">
        <v>195</v>
      </c>
      <c r="Y5" s="24"/>
    </row>
    <row r="6" spans="1:25" s="25" customFormat="1" ht="4.5" customHeight="1">
      <c r="A6" s="19"/>
      <c r="B6" s="19"/>
      <c r="C6" s="19"/>
      <c r="D6" s="19"/>
      <c r="E6" s="26"/>
      <c r="F6" s="27"/>
      <c r="G6" s="28"/>
      <c r="H6" s="28"/>
      <c r="I6" s="28"/>
      <c r="J6" s="29"/>
      <c r="K6" s="19"/>
      <c r="L6" s="19"/>
      <c r="M6" s="19"/>
      <c r="N6" s="29"/>
      <c r="O6" s="30"/>
      <c r="P6" s="31"/>
      <c r="Q6" s="32"/>
      <c r="R6" s="31"/>
      <c r="S6" s="29"/>
      <c r="T6" s="31"/>
      <c r="U6" s="32"/>
      <c r="V6" s="31"/>
      <c r="W6" s="29"/>
      <c r="X6" s="19"/>
      <c r="Y6" s="24"/>
    </row>
    <row r="7" spans="1:25" s="25" customFormat="1" ht="14.25" customHeight="1">
      <c r="A7" s="228" t="s">
        <v>28</v>
      </c>
      <c r="B7" s="229"/>
      <c r="C7" s="229"/>
      <c r="D7" s="229"/>
      <c r="E7" s="230"/>
      <c r="F7" s="27"/>
      <c r="G7" s="21" t="s">
        <v>263</v>
      </c>
      <c r="H7" s="21" t="s">
        <v>264</v>
      </c>
      <c r="I7" s="21" t="s">
        <v>367</v>
      </c>
      <c r="J7" s="21" t="s">
        <v>265</v>
      </c>
      <c r="K7" s="34" t="s">
        <v>263</v>
      </c>
      <c r="L7" s="34" t="s">
        <v>264</v>
      </c>
      <c r="M7" s="34" t="s">
        <v>367</v>
      </c>
      <c r="N7" s="21" t="s">
        <v>265</v>
      </c>
      <c r="O7" s="195"/>
      <c r="P7" s="199" t="s">
        <v>263</v>
      </c>
      <c r="Q7" s="37" t="s">
        <v>264</v>
      </c>
      <c r="R7" s="34" t="s">
        <v>367</v>
      </c>
      <c r="S7" s="21" t="s">
        <v>265</v>
      </c>
      <c r="T7" s="36" t="s">
        <v>263</v>
      </c>
      <c r="U7" s="37" t="s">
        <v>264</v>
      </c>
      <c r="V7" s="34" t="s">
        <v>377</v>
      </c>
      <c r="W7" s="21" t="s">
        <v>265</v>
      </c>
      <c r="X7" s="38" t="s">
        <v>196</v>
      </c>
      <c r="Y7" s="39" t="s">
        <v>4</v>
      </c>
    </row>
    <row r="8" spans="1:25" s="25" customFormat="1" ht="11.25">
      <c r="A8" s="19"/>
      <c r="B8" s="19"/>
      <c r="C8" s="19"/>
      <c r="D8" s="19"/>
      <c r="E8" s="26"/>
      <c r="F8" s="235" t="s">
        <v>248</v>
      </c>
      <c r="G8" s="40" t="s">
        <v>196</v>
      </c>
      <c r="H8" s="41"/>
      <c r="I8" s="41"/>
      <c r="J8" s="40" t="s">
        <v>197</v>
      </c>
      <c r="K8" s="40" t="s">
        <v>196</v>
      </c>
      <c r="L8" s="41"/>
      <c r="M8" s="41"/>
      <c r="N8" s="40" t="s">
        <v>197</v>
      </c>
      <c r="O8" s="43"/>
      <c r="P8" s="104" t="s">
        <v>196</v>
      </c>
      <c r="Q8" s="45"/>
      <c r="R8" s="46"/>
      <c r="S8" s="40" t="s">
        <v>197</v>
      </c>
      <c r="T8" s="44" t="s">
        <v>196</v>
      </c>
      <c r="U8" s="45"/>
      <c r="V8" s="46"/>
      <c r="W8" s="40" t="s">
        <v>197</v>
      </c>
      <c r="X8" s="47" t="s">
        <v>198</v>
      </c>
      <c r="Y8" s="19"/>
    </row>
    <row r="9" spans="1:25" s="25" customFormat="1" ht="9" customHeight="1">
      <c r="A9" s="19"/>
      <c r="B9" s="19"/>
      <c r="C9" s="19"/>
      <c r="D9" s="19"/>
      <c r="E9" s="26"/>
      <c r="F9" s="236"/>
      <c r="G9" s="42" t="s">
        <v>198</v>
      </c>
      <c r="H9" s="42" t="s">
        <v>200</v>
      </c>
      <c r="I9" s="42" t="s">
        <v>201</v>
      </c>
      <c r="J9" s="42" t="s">
        <v>202</v>
      </c>
      <c r="K9" s="42" t="s">
        <v>198</v>
      </c>
      <c r="L9" s="42" t="s">
        <v>200</v>
      </c>
      <c r="M9" s="42" t="s">
        <v>201</v>
      </c>
      <c r="N9" s="42" t="s">
        <v>202</v>
      </c>
      <c r="O9" s="48"/>
      <c r="P9" s="49" t="s">
        <v>198</v>
      </c>
      <c r="Q9" s="50" t="s">
        <v>200</v>
      </c>
      <c r="R9" s="49" t="s">
        <v>201</v>
      </c>
      <c r="S9" s="42" t="s">
        <v>202</v>
      </c>
      <c r="T9" s="49" t="s">
        <v>198</v>
      </c>
      <c r="U9" s="50" t="s">
        <v>200</v>
      </c>
      <c r="V9" s="49" t="s">
        <v>201</v>
      </c>
      <c r="W9" s="42" t="s">
        <v>202</v>
      </c>
      <c r="X9" s="51"/>
      <c r="Y9" s="19"/>
    </row>
    <row r="10" spans="1:25" s="59" customFormat="1" ht="3.75" customHeight="1">
      <c r="A10" s="52"/>
      <c r="B10" s="52"/>
      <c r="C10" s="52"/>
      <c r="D10" s="52"/>
      <c r="E10" s="53"/>
      <c r="F10" s="54"/>
      <c r="G10" s="54"/>
      <c r="H10" s="54"/>
      <c r="I10" s="54"/>
      <c r="J10" s="55"/>
      <c r="K10" s="54"/>
      <c r="L10" s="54"/>
      <c r="M10" s="54"/>
      <c r="N10" s="55"/>
      <c r="O10" s="43"/>
      <c r="P10" s="56"/>
      <c r="Q10" s="57"/>
      <c r="R10" s="56"/>
      <c r="S10" s="55"/>
      <c r="T10" s="56"/>
      <c r="U10" s="57"/>
      <c r="V10" s="56"/>
      <c r="W10" s="55"/>
      <c r="X10" s="53"/>
      <c r="Y10" s="52"/>
    </row>
    <row r="11" spans="4:25" s="60" customFormat="1" ht="9.75" customHeight="1">
      <c r="D11" s="61"/>
      <c r="E11" s="62"/>
      <c r="H11" s="63" t="s">
        <v>397</v>
      </c>
      <c r="I11" s="64" t="s">
        <v>194</v>
      </c>
      <c r="J11" s="63" t="s">
        <v>203</v>
      </c>
      <c r="L11" s="64" t="s">
        <v>396</v>
      </c>
      <c r="M11" s="64" t="s">
        <v>194</v>
      </c>
      <c r="N11" s="63" t="s">
        <v>203</v>
      </c>
      <c r="O11" s="63"/>
      <c r="P11" s="65"/>
      <c r="Q11" s="115" t="s">
        <v>356</v>
      </c>
      <c r="R11" s="67" t="s">
        <v>194</v>
      </c>
      <c r="S11" s="63" t="s">
        <v>203</v>
      </c>
      <c r="T11" s="65"/>
      <c r="U11" s="115" t="s">
        <v>356</v>
      </c>
      <c r="V11" s="67" t="s">
        <v>194</v>
      </c>
      <c r="W11" s="63" t="s">
        <v>203</v>
      </c>
      <c r="X11" s="63"/>
      <c r="Y11" s="68"/>
    </row>
    <row r="12" spans="4:25" s="60" customFormat="1" ht="8.25" customHeight="1">
      <c r="D12" s="61"/>
      <c r="E12" s="62"/>
      <c r="H12" s="63" t="s">
        <v>204</v>
      </c>
      <c r="I12" s="63" t="s">
        <v>205</v>
      </c>
      <c r="J12" s="63"/>
      <c r="L12" s="63" t="s">
        <v>204</v>
      </c>
      <c r="M12" s="63" t="s">
        <v>205</v>
      </c>
      <c r="N12" s="63"/>
      <c r="O12" s="63"/>
      <c r="P12" s="65"/>
      <c r="Q12" s="66" t="s">
        <v>204</v>
      </c>
      <c r="R12" s="65" t="s">
        <v>205</v>
      </c>
      <c r="S12" s="63"/>
      <c r="T12" s="65"/>
      <c r="U12" s="66" t="s">
        <v>204</v>
      </c>
      <c r="V12" s="65" t="s">
        <v>205</v>
      </c>
      <c r="W12" s="63"/>
      <c r="X12" s="63"/>
      <c r="Y12" s="68"/>
    </row>
    <row r="13" spans="2:25" s="25" customFormat="1" ht="16.5" customHeight="1">
      <c r="B13" s="224" t="s">
        <v>145</v>
      </c>
      <c r="C13" s="225"/>
      <c r="D13" s="225"/>
      <c r="E13" s="69"/>
      <c r="F13" s="70"/>
      <c r="G13" s="196"/>
      <c r="H13" s="196"/>
      <c r="I13" s="196">
        <v>382726112.80051684</v>
      </c>
      <c r="J13" s="71">
        <v>100</v>
      </c>
      <c r="K13" s="196"/>
      <c r="L13" s="196"/>
      <c r="M13" s="196">
        <v>376993825.0116233</v>
      </c>
      <c r="N13" s="71">
        <v>100</v>
      </c>
      <c r="O13" s="71"/>
      <c r="P13" s="196"/>
      <c r="Q13" s="196"/>
      <c r="R13" s="196">
        <v>388294768.6266486</v>
      </c>
      <c r="S13" s="71">
        <v>100</v>
      </c>
      <c r="T13" s="196"/>
      <c r="U13" s="196"/>
      <c r="V13" s="196">
        <f>V15+'18'!V19+'20'!Z13+'20'!Z33</f>
        <v>417501075.59835994</v>
      </c>
      <c r="W13" s="71">
        <f>V13/V$13*100</f>
        <v>100</v>
      </c>
      <c r="X13" s="70"/>
      <c r="Y13" s="72" t="s">
        <v>146</v>
      </c>
    </row>
    <row r="14" spans="4:25" s="25" customFormat="1" ht="17.25" customHeight="1">
      <c r="D14" s="75"/>
      <c r="E14" s="76"/>
      <c r="F14" s="74"/>
      <c r="G14" s="197"/>
      <c r="H14" s="197"/>
      <c r="I14" s="197"/>
      <c r="J14" s="78"/>
      <c r="K14" s="197"/>
      <c r="L14" s="197"/>
      <c r="M14" s="197"/>
      <c r="N14" s="78"/>
      <c r="O14" s="78"/>
      <c r="P14" s="197"/>
      <c r="Q14" s="197"/>
      <c r="R14" s="197"/>
      <c r="S14" s="78"/>
      <c r="T14" s="197"/>
      <c r="U14" s="197"/>
      <c r="V14" s="197"/>
      <c r="W14" s="78"/>
      <c r="X14" s="74"/>
      <c r="Y14" s="79"/>
    </row>
    <row r="15" spans="2:25" s="25" customFormat="1" ht="16.5" customHeight="1">
      <c r="B15" s="80" t="s">
        <v>206</v>
      </c>
      <c r="C15" s="226" t="s">
        <v>147</v>
      </c>
      <c r="D15" s="227"/>
      <c r="E15" s="76"/>
      <c r="F15" s="74"/>
      <c r="G15" s="197"/>
      <c r="H15" s="197"/>
      <c r="I15" s="197">
        <v>162630935</v>
      </c>
      <c r="J15" s="78">
        <f>I15/I$13*100</f>
        <v>42.492772131481374</v>
      </c>
      <c r="K15" s="197"/>
      <c r="L15" s="197"/>
      <c r="M15" s="197">
        <v>172691533</v>
      </c>
      <c r="N15" s="78">
        <f>M15/M$13*100</f>
        <v>45.80752297326771</v>
      </c>
      <c r="O15" s="78"/>
      <c r="P15" s="197"/>
      <c r="Q15" s="197"/>
      <c r="R15" s="197">
        <v>168368458.515456</v>
      </c>
      <c r="S15" s="78">
        <f>R15/R$13*100</f>
        <v>43.3609907006872</v>
      </c>
      <c r="T15" s="197"/>
      <c r="U15" s="197"/>
      <c r="V15" s="197">
        <f>V17+V19+V29+V37+'14'!V17+'14'!V21+'16'!V28</f>
        <v>179108569</v>
      </c>
      <c r="W15" s="78">
        <f>V15/V$13*100</f>
        <v>42.900145524967265</v>
      </c>
      <c r="X15" s="74"/>
      <c r="Y15" s="79" t="s">
        <v>148</v>
      </c>
    </row>
    <row r="16" spans="4:25" s="25" customFormat="1" ht="17.25" customHeight="1">
      <c r="D16" s="75"/>
      <c r="E16" s="76"/>
      <c r="F16" s="74"/>
      <c r="G16" s="197"/>
      <c r="H16" s="197"/>
      <c r="I16" s="197"/>
      <c r="J16" s="78"/>
      <c r="K16" s="197"/>
      <c r="L16" s="197"/>
      <c r="M16" s="197"/>
      <c r="N16" s="78"/>
      <c r="O16" s="78"/>
      <c r="P16" s="197"/>
      <c r="Q16" s="197"/>
      <c r="R16" s="197"/>
      <c r="S16" s="78"/>
      <c r="T16" s="197"/>
      <c r="U16" s="197"/>
      <c r="V16" s="197"/>
      <c r="W16" s="78"/>
      <c r="X16" s="74"/>
      <c r="Y16" s="79"/>
    </row>
    <row r="17" spans="3:25" s="25" customFormat="1" ht="16.5" customHeight="1">
      <c r="C17" s="80">
        <v>1</v>
      </c>
      <c r="D17" s="81" t="s">
        <v>273</v>
      </c>
      <c r="E17" s="76"/>
      <c r="F17" s="82" t="s">
        <v>250</v>
      </c>
      <c r="G17" s="197">
        <v>1467138.106</v>
      </c>
      <c r="H17" s="77">
        <v>19179.981683333088</v>
      </c>
      <c r="I17" s="197">
        <v>28139682</v>
      </c>
      <c r="J17" s="78">
        <f>I17/I$13*100</f>
        <v>7.352433256799194</v>
      </c>
      <c r="K17" s="197">
        <v>1558047.975</v>
      </c>
      <c r="L17" s="77">
        <v>18856.87826782099</v>
      </c>
      <c r="M17" s="197">
        <v>29379921</v>
      </c>
      <c r="N17" s="78">
        <f>M17/M$13*100</f>
        <v>7.793210140535901</v>
      </c>
      <c r="O17" s="78"/>
      <c r="P17" s="197">
        <v>1363457.652</v>
      </c>
      <c r="Q17" s="197">
        <v>19136.1579596753</v>
      </c>
      <c r="R17" s="197">
        <v>26091341</v>
      </c>
      <c r="S17" s="78">
        <f>R17/R$13*100</f>
        <v>6.7194675561254416</v>
      </c>
      <c r="T17" s="197">
        <v>1457175.0310000002</v>
      </c>
      <c r="U17" s="197">
        <f>V17/T17*1000</f>
        <v>21522.978594051958</v>
      </c>
      <c r="V17" s="197">
        <v>31362747</v>
      </c>
      <c r="W17" s="78">
        <f>V17/V$13*100</f>
        <v>7.512015856498359</v>
      </c>
      <c r="X17" s="83" t="s">
        <v>207</v>
      </c>
      <c r="Y17" s="118" t="s">
        <v>355</v>
      </c>
    </row>
    <row r="18" spans="4:25" s="25" customFormat="1" ht="17.25" customHeight="1">
      <c r="D18" s="75"/>
      <c r="E18" s="76"/>
      <c r="F18" s="80"/>
      <c r="G18" s="197"/>
      <c r="H18" s="197"/>
      <c r="I18" s="197"/>
      <c r="J18" s="78"/>
      <c r="K18" s="197"/>
      <c r="L18" s="197"/>
      <c r="M18" s="197"/>
      <c r="N18" s="78"/>
      <c r="O18" s="78"/>
      <c r="P18" s="197"/>
      <c r="Q18" s="197"/>
      <c r="R18" s="197"/>
      <c r="S18" s="78"/>
      <c r="T18" s="197"/>
      <c r="U18" s="197"/>
      <c r="V18" s="197"/>
      <c r="W18" s="78"/>
      <c r="X18" s="83"/>
      <c r="Y18" s="118"/>
    </row>
    <row r="19" spans="2:25" s="25" customFormat="1" ht="16.5" customHeight="1">
      <c r="B19" s="80"/>
      <c r="C19" s="80">
        <v>2</v>
      </c>
      <c r="D19" s="81" t="s">
        <v>149</v>
      </c>
      <c r="E19" s="76"/>
      <c r="F19" s="74"/>
      <c r="G19" s="197"/>
      <c r="H19" s="197"/>
      <c r="I19" s="197">
        <v>7458138</v>
      </c>
      <c r="J19" s="78">
        <f aca="true" t="shared" si="0" ref="J19:J27">I19/I$13*100</f>
        <v>1.9486880436316882</v>
      </c>
      <c r="K19" s="197"/>
      <c r="L19" s="197"/>
      <c r="M19" s="197">
        <v>7998832</v>
      </c>
      <c r="N19" s="78">
        <f aca="true" t="shared" si="1" ref="N19:N27">M19/M$13*100</f>
        <v>2.1217408533822493</v>
      </c>
      <c r="O19" s="78"/>
      <c r="P19" s="197"/>
      <c r="Q19" s="197"/>
      <c r="R19" s="197">
        <v>6274953.525226</v>
      </c>
      <c r="S19" s="78">
        <f aca="true" t="shared" si="2" ref="S19:S27">R19/R$13*100</f>
        <v>1.616028345532377</v>
      </c>
      <c r="T19" s="197"/>
      <c r="U19" s="197"/>
      <c r="V19" s="197">
        <v>7307213</v>
      </c>
      <c r="W19" s="78">
        <f aca="true" t="shared" si="3" ref="W19:W27">V19/V$13*100</f>
        <v>1.7502261496038896</v>
      </c>
      <c r="X19" s="83"/>
      <c r="Y19" s="118" t="s">
        <v>150</v>
      </c>
    </row>
    <row r="20" spans="4:26" s="25" customFormat="1" ht="16.5" customHeight="1">
      <c r="D20" s="81" t="s">
        <v>151</v>
      </c>
      <c r="E20" s="76"/>
      <c r="F20" s="82" t="s">
        <v>250</v>
      </c>
      <c r="G20" s="197">
        <v>41820</v>
      </c>
      <c r="H20" s="197">
        <v>15000</v>
      </c>
      <c r="I20" s="197">
        <v>627307</v>
      </c>
      <c r="J20" s="78">
        <f t="shared" si="0"/>
        <v>0.16390493854987176</v>
      </c>
      <c r="K20" s="197">
        <v>37358</v>
      </c>
      <c r="L20" s="197">
        <v>15000</v>
      </c>
      <c r="M20" s="197">
        <v>560363</v>
      </c>
      <c r="N20" s="78">
        <f t="shared" si="1"/>
        <v>0.14863983514391066</v>
      </c>
      <c r="O20" s="78"/>
      <c r="P20" s="197">
        <v>33884.952</v>
      </c>
      <c r="Q20" s="197">
        <v>15000</v>
      </c>
      <c r="R20" s="197">
        <v>508274.28</v>
      </c>
      <c r="S20" s="78">
        <f t="shared" si="2"/>
        <v>0.13089908004625053</v>
      </c>
      <c r="T20" s="197">
        <v>37290</v>
      </c>
      <c r="U20" s="197">
        <v>15000</v>
      </c>
      <c r="V20" s="197">
        <v>559343</v>
      </c>
      <c r="W20" s="78">
        <f t="shared" si="3"/>
        <v>0.13397402610241257</v>
      </c>
      <c r="X20" s="83" t="s">
        <v>207</v>
      </c>
      <c r="Y20" s="84" t="s">
        <v>152</v>
      </c>
      <c r="Z20" s="222"/>
    </row>
    <row r="21" spans="4:25" s="25" customFormat="1" ht="16.5" customHeight="1">
      <c r="D21" s="81" t="s">
        <v>153</v>
      </c>
      <c r="E21" s="76"/>
      <c r="F21" s="82" t="s">
        <v>250</v>
      </c>
      <c r="G21" s="197">
        <v>91653</v>
      </c>
      <c r="H21" s="197">
        <v>13110</v>
      </c>
      <c r="I21" s="197">
        <v>1201570</v>
      </c>
      <c r="J21" s="78">
        <f t="shared" si="0"/>
        <v>0.31395035766119206</v>
      </c>
      <c r="K21" s="197">
        <v>91075</v>
      </c>
      <c r="L21" s="197">
        <v>12450</v>
      </c>
      <c r="M21" s="197">
        <v>1133884</v>
      </c>
      <c r="N21" s="78">
        <f t="shared" si="1"/>
        <v>0.30076991313187706</v>
      </c>
      <c r="O21" s="78"/>
      <c r="P21" s="197">
        <v>84984.702</v>
      </c>
      <c r="Q21" s="197">
        <v>13070</v>
      </c>
      <c r="R21" s="197">
        <v>1110750.05514</v>
      </c>
      <c r="S21" s="78">
        <f t="shared" si="2"/>
        <v>0.2860584650853237</v>
      </c>
      <c r="T21" s="197">
        <v>80807</v>
      </c>
      <c r="U21" s="197">
        <v>14500</v>
      </c>
      <c r="V21" s="197">
        <v>1171698</v>
      </c>
      <c r="W21" s="78">
        <f t="shared" si="3"/>
        <v>0.2806455045225284</v>
      </c>
      <c r="X21" s="83" t="s">
        <v>207</v>
      </c>
      <c r="Y21" s="84" t="s">
        <v>154</v>
      </c>
    </row>
    <row r="22" spans="4:25" s="25" customFormat="1" ht="16.5" customHeight="1">
      <c r="D22" s="81" t="s">
        <v>155</v>
      </c>
      <c r="E22" s="76"/>
      <c r="F22" s="82" t="s">
        <v>250</v>
      </c>
      <c r="G22" s="197">
        <v>213991</v>
      </c>
      <c r="H22" s="197">
        <v>12150</v>
      </c>
      <c r="I22" s="197">
        <v>2599989</v>
      </c>
      <c r="J22" s="78">
        <f t="shared" si="0"/>
        <v>0.6793341016047048</v>
      </c>
      <c r="K22" s="197">
        <v>235203</v>
      </c>
      <c r="L22" s="197">
        <v>10380</v>
      </c>
      <c r="M22" s="197">
        <v>2441407</v>
      </c>
      <c r="N22" s="78">
        <f t="shared" si="1"/>
        <v>0.6475986708601201</v>
      </c>
      <c r="O22" s="78"/>
      <c r="P22" s="197">
        <v>200087.135</v>
      </c>
      <c r="Q22" s="197">
        <v>10000</v>
      </c>
      <c r="R22" s="197">
        <v>2000871.35</v>
      </c>
      <c r="S22" s="78">
        <f t="shared" si="2"/>
        <v>0.5152970144503463</v>
      </c>
      <c r="T22" s="197">
        <v>212816</v>
      </c>
      <c r="U22" s="197">
        <v>12000</v>
      </c>
      <c r="V22" s="197">
        <v>2553790</v>
      </c>
      <c r="W22" s="78">
        <f t="shared" si="3"/>
        <v>0.6116846516718368</v>
      </c>
      <c r="X22" s="83" t="s">
        <v>207</v>
      </c>
      <c r="Y22" s="118" t="s">
        <v>156</v>
      </c>
    </row>
    <row r="23" spans="4:25" s="25" customFormat="1" ht="16.5" customHeight="1">
      <c r="D23" s="81" t="s">
        <v>157</v>
      </c>
      <c r="E23" s="76"/>
      <c r="F23" s="82" t="s">
        <v>250</v>
      </c>
      <c r="G23" s="197">
        <v>53948</v>
      </c>
      <c r="H23" s="197">
        <v>45940</v>
      </c>
      <c r="I23" s="197">
        <v>2478388</v>
      </c>
      <c r="J23" s="78">
        <f t="shared" si="0"/>
        <v>0.6475617725336072</v>
      </c>
      <c r="K23" s="197">
        <v>71561</v>
      </c>
      <c r="L23" s="197">
        <v>46460</v>
      </c>
      <c r="M23" s="197">
        <v>3324721</v>
      </c>
      <c r="N23" s="78">
        <f t="shared" si="1"/>
        <v>0.8819033043571718</v>
      </c>
      <c r="O23" s="78"/>
      <c r="P23" s="197">
        <v>51885.376</v>
      </c>
      <c r="Q23" s="197">
        <v>40500</v>
      </c>
      <c r="R23" s="197">
        <v>2101357.7279999997</v>
      </c>
      <c r="S23" s="78">
        <f t="shared" si="2"/>
        <v>0.5411759049528909</v>
      </c>
      <c r="T23" s="197">
        <v>55075</v>
      </c>
      <c r="U23" s="197">
        <v>44740</v>
      </c>
      <c r="V23" s="197">
        <v>2464073</v>
      </c>
      <c r="W23" s="78">
        <f t="shared" si="3"/>
        <v>0.5901956052373053</v>
      </c>
      <c r="X23" s="83" t="s">
        <v>207</v>
      </c>
      <c r="Y23" s="118" t="s">
        <v>158</v>
      </c>
    </row>
    <row r="24" spans="4:25" s="25" customFormat="1" ht="16.5" customHeight="1">
      <c r="D24" s="81" t="s">
        <v>159</v>
      </c>
      <c r="E24" s="76"/>
      <c r="F24" s="82" t="s">
        <v>250</v>
      </c>
      <c r="G24" s="197">
        <v>8325</v>
      </c>
      <c r="H24" s="197">
        <v>14000</v>
      </c>
      <c r="I24" s="197">
        <v>116553</v>
      </c>
      <c r="J24" s="78">
        <f t="shared" si="0"/>
        <v>0.030453370204386696</v>
      </c>
      <c r="K24" s="197">
        <v>4732</v>
      </c>
      <c r="L24" s="197">
        <v>14000</v>
      </c>
      <c r="M24" s="197">
        <v>66252</v>
      </c>
      <c r="N24" s="78">
        <f t="shared" si="1"/>
        <v>0.017573762646631505</v>
      </c>
      <c r="O24" s="78"/>
      <c r="P24" s="197">
        <v>4894.648</v>
      </c>
      <c r="Q24" s="197">
        <v>14000</v>
      </c>
      <c r="R24" s="197">
        <v>68525.072</v>
      </c>
      <c r="S24" s="78">
        <f t="shared" si="2"/>
        <v>0.017647693849279725</v>
      </c>
      <c r="T24" s="197">
        <v>2532</v>
      </c>
      <c r="U24" s="197">
        <v>14000</v>
      </c>
      <c r="V24" s="197">
        <v>35442</v>
      </c>
      <c r="W24" s="78">
        <f t="shared" si="3"/>
        <v>0.008489079926130669</v>
      </c>
      <c r="X24" s="83" t="s">
        <v>207</v>
      </c>
      <c r="Y24" s="118" t="s">
        <v>160</v>
      </c>
    </row>
    <row r="25" spans="4:25" s="25" customFormat="1" ht="16.5" customHeight="1">
      <c r="D25" s="81" t="s">
        <v>161</v>
      </c>
      <c r="E25" s="76"/>
      <c r="F25" s="82" t="s">
        <v>250</v>
      </c>
      <c r="G25" s="197">
        <v>4850</v>
      </c>
      <c r="H25" s="197">
        <v>76630</v>
      </c>
      <c r="I25" s="197">
        <v>371663</v>
      </c>
      <c r="J25" s="78">
        <f t="shared" si="0"/>
        <v>0.09710939169539155</v>
      </c>
      <c r="K25" s="197">
        <v>7831</v>
      </c>
      <c r="L25" s="197">
        <v>52590</v>
      </c>
      <c r="M25" s="197">
        <v>411847</v>
      </c>
      <c r="N25" s="78">
        <f t="shared" si="1"/>
        <v>0.10924502542907755</v>
      </c>
      <c r="O25" s="78"/>
      <c r="P25" s="197">
        <v>6055.919</v>
      </c>
      <c r="Q25" s="197">
        <v>70500</v>
      </c>
      <c r="R25" s="197">
        <v>426942.2895</v>
      </c>
      <c r="S25" s="78">
        <f t="shared" si="2"/>
        <v>0.10995313972682222</v>
      </c>
      <c r="T25" s="197">
        <v>7013</v>
      </c>
      <c r="U25" s="197">
        <v>65650</v>
      </c>
      <c r="V25" s="197">
        <v>460430</v>
      </c>
      <c r="W25" s="78">
        <f t="shared" si="3"/>
        <v>0.11028235061193906</v>
      </c>
      <c r="X25" s="83" t="s">
        <v>207</v>
      </c>
      <c r="Y25" s="118" t="s">
        <v>162</v>
      </c>
    </row>
    <row r="26" spans="4:25" s="25" customFormat="1" ht="16.5" customHeight="1">
      <c r="D26" s="81" t="s">
        <v>163</v>
      </c>
      <c r="E26" s="76"/>
      <c r="F26" s="82" t="s">
        <v>250</v>
      </c>
      <c r="G26" s="197">
        <v>213</v>
      </c>
      <c r="H26" s="197">
        <v>25000</v>
      </c>
      <c r="I26" s="197">
        <v>5328</v>
      </c>
      <c r="J26" s="78">
        <f t="shared" si="0"/>
        <v>0.00139211823332709</v>
      </c>
      <c r="K26" s="197">
        <v>187</v>
      </c>
      <c r="L26" s="197">
        <v>25000</v>
      </c>
      <c r="M26" s="197">
        <v>4672</v>
      </c>
      <c r="N26" s="78">
        <f t="shared" si="1"/>
        <v>0.0012392775929037975</v>
      </c>
      <c r="O26" s="78"/>
      <c r="P26" s="197">
        <v>147.492</v>
      </c>
      <c r="Q26" s="197">
        <v>25000</v>
      </c>
      <c r="R26" s="197">
        <v>3687.3</v>
      </c>
      <c r="S26" s="78">
        <f t="shared" si="2"/>
        <v>0.0009496136177784552</v>
      </c>
      <c r="T26" s="197">
        <v>141</v>
      </c>
      <c r="U26" s="197">
        <v>25000</v>
      </c>
      <c r="V26" s="197">
        <v>3517</v>
      </c>
      <c r="W26" s="78">
        <f t="shared" si="3"/>
        <v>0.0008423930393375533</v>
      </c>
      <c r="X26" s="83" t="s">
        <v>207</v>
      </c>
      <c r="Y26" s="118" t="s">
        <v>164</v>
      </c>
    </row>
    <row r="27" spans="4:25" s="25" customFormat="1" ht="16.5" customHeight="1">
      <c r="D27" s="81" t="s">
        <v>165</v>
      </c>
      <c r="E27" s="76"/>
      <c r="F27" s="82" t="s">
        <v>250</v>
      </c>
      <c r="G27" s="197">
        <v>2012</v>
      </c>
      <c r="H27" s="197">
        <v>28494</v>
      </c>
      <c r="I27" s="197">
        <v>57340</v>
      </c>
      <c r="J27" s="78">
        <f t="shared" si="0"/>
        <v>0.014981993149207083</v>
      </c>
      <c r="K27" s="197">
        <v>2019</v>
      </c>
      <c r="L27" s="197">
        <v>27586</v>
      </c>
      <c r="M27" s="197">
        <v>55688</v>
      </c>
      <c r="N27" s="78">
        <f t="shared" si="1"/>
        <v>0.014771594733224886</v>
      </c>
      <c r="O27" s="78"/>
      <c r="P27" s="197">
        <v>1948.797</v>
      </c>
      <c r="Q27" s="197">
        <v>27989.293182409456</v>
      </c>
      <c r="R27" s="197">
        <v>54545.450586000006</v>
      </c>
      <c r="S27" s="78">
        <f t="shared" si="2"/>
        <v>0.014047433803684927</v>
      </c>
      <c r="T27" s="197">
        <v>2138</v>
      </c>
      <c r="U27" s="197">
        <v>27557</v>
      </c>
      <c r="V27" s="197">
        <v>58921</v>
      </c>
      <c r="W27" s="78">
        <f t="shared" si="3"/>
        <v>0.014112778012740395</v>
      </c>
      <c r="X27" s="83" t="s">
        <v>207</v>
      </c>
      <c r="Y27" s="118" t="s">
        <v>166</v>
      </c>
    </row>
    <row r="28" spans="4:25" s="25" customFormat="1" ht="16.5" customHeight="1">
      <c r="D28" s="75"/>
      <c r="E28" s="76"/>
      <c r="F28" s="80"/>
      <c r="G28" s="197"/>
      <c r="H28" s="197"/>
      <c r="I28" s="197"/>
      <c r="J28" s="78"/>
      <c r="K28" s="197"/>
      <c r="L28" s="197"/>
      <c r="M28" s="197"/>
      <c r="N28" s="78"/>
      <c r="O28" s="78"/>
      <c r="P28" s="197"/>
      <c r="Q28" s="197"/>
      <c r="R28" s="197"/>
      <c r="S28" s="78"/>
      <c r="T28" s="197"/>
      <c r="U28" s="197"/>
      <c r="V28" s="197"/>
      <c r="W28" s="78"/>
      <c r="X28" s="83"/>
      <c r="Y28" s="118"/>
    </row>
    <row r="29" spans="3:26" s="25" customFormat="1" ht="16.5" customHeight="1">
      <c r="C29" s="80">
        <v>3</v>
      </c>
      <c r="D29" s="81" t="s">
        <v>167</v>
      </c>
      <c r="E29" s="76"/>
      <c r="F29" s="74"/>
      <c r="G29" s="197"/>
      <c r="H29" s="197"/>
      <c r="I29" s="197">
        <v>7420437</v>
      </c>
      <c r="J29" s="78">
        <f aca="true" t="shared" si="4" ref="J29:J34">I29/I$13*100</f>
        <v>1.9388373962002572</v>
      </c>
      <c r="K29" s="197"/>
      <c r="L29" s="197"/>
      <c r="M29" s="197">
        <v>8117544</v>
      </c>
      <c r="N29" s="78">
        <f aca="true" t="shared" si="5" ref="N29:N35">M29/M$13*100</f>
        <v>2.1532299633156384</v>
      </c>
      <c r="O29" s="78"/>
      <c r="P29" s="197"/>
      <c r="Q29" s="197"/>
      <c r="R29" s="197">
        <v>7879549.9821</v>
      </c>
      <c r="S29" s="78">
        <f aca="true" t="shared" si="6" ref="S29:S35">R29/R$13*100</f>
        <v>2.029270188204958</v>
      </c>
      <c r="T29" s="197"/>
      <c r="U29" s="197"/>
      <c r="V29" s="197">
        <v>8284282</v>
      </c>
      <c r="W29" s="78">
        <f aca="true" t="shared" si="7" ref="W29:W35">V29/V$13*100</f>
        <v>1.9842540496756849</v>
      </c>
      <c r="X29" s="83"/>
      <c r="Y29" s="118" t="s">
        <v>168</v>
      </c>
      <c r="Z29" s="222"/>
    </row>
    <row r="30" spans="4:25" s="25" customFormat="1" ht="16.5" customHeight="1">
      <c r="D30" s="81" t="s">
        <v>169</v>
      </c>
      <c r="E30" s="76"/>
      <c r="F30" s="82" t="s">
        <v>250</v>
      </c>
      <c r="G30" s="197">
        <v>875458</v>
      </c>
      <c r="H30" s="197">
        <v>749</v>
      </c>
      <c r="I30" s="197">
        <v>655805</v>
      </c>
      <c r="J30" s="78">
        <f t="shared" si="4"/>
        <v>0.17135099437069673</v>
      </c>
      <c r="K30" s="197">
        <v>651041</v>
      </c>
      <c r="L30" s="197">
        <v>885</v>
      </c>
      <c r="M30" s="197">
        <v>576237</v>
      </c>
      <c r="N30" s="78">
        <f t="shared" si="5"/>
        <v>0.15285051419137535</v>
      </c>
      <c r="O30" s="78"/>
      <c r="P30" s="197">
        <v>720874</v>
      </c>
      <c r="Q30" s="197">
        <v>769.5006339526741</v>
      </c>
      <c r="R30" s="197">
        <v>554713</v>
      </c>
      <c r="S30" s="78">
        <f t="shared" si="6"/>
        <v>0.14285873640841273</v>
      </c>
      <c r="T30" s="197">
        <v>707102</v>
      </c>
      <c r="U30" s="197">
        <v>773</v>
      </c>
      <c r="V30" s="197">
        <v>546763</v>
      </c>
      <c r="W30" s="78">
        <f t="shared" si="7"/>
        <v>0.1309608602124875</v>
      </c>
      <c r="X30" s="83" t="s">
        <v>207</v>
      </c>
      <c r="Y30" s="118" t="s">
        <v>266</v>
      </c>
    </row>
    <row r="31" spans="4:25" s="25" customFormat="1" ht="16.5" customHeight="1">
      <c r="D31" s="81" t="s">
        <v>170</v>
      </c>
      <c r="E31" s="76"/>
      <c r="F31" s="82" t="s">
        <v>250</v>
      </c>
      <c r="G31" s="197">
        <v>64754</v>
      </c>
      <c r="H31" s="197">
        <v>10420</v>
      </c>
      <c r="I31" s="197">
        <v>674735</v>
      </c>
      <c r="J31" s="78">
        <f t="shared" si="4"/>
        <v>0.17629709012086223</v>
      </c>
      <c r="K31" s="197">
        <v>63216</v>
      </c>
      <c r="L31" s="197">
        <v>10720</v>
      </c>
      <c r="M31" s="197">
        <v>677675</v>
      </c>
      <c r="N31" s="78">
        <f t="shared" si="5"/>
        <v>0.17975758620956356</v>
      </c>
      <c r="O31" s="78"/>
      <c r="P31" s="197">
        <v>60042.521</v>
      </c>
      <c r="Q31" s="197">
        <v>8860</v>
      </c>
      <c r="R31" s="197">
        <v>531976.73606</v>
      </c>
      <c r="S31" s="78">
        <f t="shared" si="6"/>
        <v>0.13700332300163018</v>
      </c>
      <c r="T31" s="197">
        <v>58400</v>
      </c>
      <c r="U31" s="197">
        <v>8590</v>
      </c>
      <c r="V31" s="197">
        <v>501659</v>
      </c>
      <c r="W31" s="78">
        <f t="shared" si="7"/>
        <v>0.12015753475150344</v>
      </c>
      <c r="X31" s="83" t="s">
        <v>207</v>
      </c>
      <c r="Y31" s="118" t="s">
        <v>171</v>
      </c>
    </row>
    <row r="32" spans="4:25" s="25" customFormat="1" ht="16.5" customHeight="1">
      <c r="D32" s="81" t="s">
        <v>172</v>
      </c>
      <c r="E32" s="76"/>
      <c r="F32" s="82" t="s">
        <v>250</v>
      </c>
      <c r="G32" s="197">
        <v>18803</v>
      </c>
      <c r="H32" s="197">
        <v>200000</v>
      </c>
      <c r="I32" s="197">
        <v>3760540</v>
      </c>
      <c r="J32" s="78">
        <f t="shared" si="4"/>
        <v>0.9825668733400628</v>
      </c>
      <c r="K32" s="197">
        <v>19345</v>
      </c>
      <c r="L32" s="197">
        <v>225000</v>
      </c>
      <c r="M32" s="197">
        <v>4352679</v>
      </c>
      <c r="N32" s="78">
        <f t="shared" si="5"/>
        <v>1.1545756750434308</v>
      </c>
      <c r="O32" s="78"/>
      <c r="P32" s="197">
        <v>17502.409</v>
      </c>
      <c r="Q32" s="197">
        <v>257100</v>
      </c>
      <c r="R32" s="197">
        <v>4499869.3538999995</v>
      </c>
      <c r="S32" s="78">
        <f t="shared" si="6"/>
        <v>1.1588797268156588</v>
      </c>
      <c r="T32" s="197">
        <v>17384</v>
      </c>
      <c r="U32" s="197">
        <v>278700</v>
      </c>
      <c r="V32" s="197">
        <v>4844785</v>
      </c>
      <c r="W32" s="78">
        <f t="shared" si="7"/>
        <v>1.1604245553275483</v>
      </c>
      <c r="X32" s="83" t="s">
        <v>207</v>
      </c>
      <c r="Y32" s="118" t="s">
        <v>173</v>
      </c>
    </row>
    <row r="33" spans="4:25" s="25" customFormat="1" ht="16.5" customHeight="1">
      <c r="D33" s="81" t="s">
        <v>174</v>
      </c>
      <c r="E33" s="76"/>
      <c r="F33" s="82" t="s">
        <v>250</v>
      </c>
      <c r="G33" s="197">
        <v>2743</v>
      </c>
      <c r="H33" s="197">
        <v>165980</v>
      </c>
      <c r="I33" s="197">
        <v>455254</v>
      </c>
      <c r="J33" s="78">
        <f t="shared" si="4"/>
        <v>0.11895033674832788</v>
      </c>
      <c r="K33" s="197">
        <v>2193</v>
      </c>
      <c r="L33" s="197">
        <v>168984</v>
      </c>
      <c r="M33" s="197">
        <v>370599</v>
      </c>
      <c r="N33" s="78">
        <f t="shared" si="5"/>
        <v>0.09830373216022142</v>
      </c>
      <c r="O33" s="78"/>
      <c r="P33" s="197">
        <v>1672</v>
      </c>
      <c r="Q33" s="197">
        <v>179275</v>
      </c>
      <c r="R33" s="197">
        <v>299736</v>
      </c>
      <c r="S33" s="78">
        <f t="shared" si="6"/>
        <v>0.07719290194409001</v>
      </c>
      <c r="T33" s="197">
        <v>1725</v>
      </c>
      <c r="U33" s="197">
        <v>186670</v>
      </c>
      <c r="V33" s="197">
        <v>321918</v>
      </c>
      <c r="W33" s="78">
        <f t="shared" si="7"/>
        <v>0.07710590913774991</v>
      </c>
      <c r="X33" s="83" t="s">
        <v>207</v>
      </c>
      <c r="Y33" s="118" t="s">
        <v>175</v>
      </c>
    </row>
    <row r="34" spans="4:25" s="25" customFormat="1" ht="16.5" customHeight="1">
      <c r="D34" s="81" t="s">
        <v>176</v>
      </c>
      <c r="E34" s="76"/>
      <c r="F34" s="82" t="s">
        <v>250</v>
      </c>
      <c r="G34" s="197">
        <v>451</v>
      </c>
      <c r="H34" s="197">
        <v>150430</v>
      </c>
      <c r="I34" s="197">
        <v>67901</v>
      </c>
      <c r="J34" s="78">
        <f t="shared" si="4"/>
        <v>0.017741407687902163</v>
      </c>
      <c r="K34" s="197">
        <v>571</v>
      </c>
      <c r="L34" s="197">
        <v>153480</v>
      </c>
      <c r="M34" s="197">
        <v>87654</v>
      </c>
      <c r="N34" s="78">
        <f t="shared" si="5"/>
        <v>0.023250778708987473</v>
      </c>
      <c r="O34" s="78"/>
      <c r="P34" s="197">
        <v>313.041</v>
      </c>
      <c r="Q34" s="197">
        <v>170740</v>
      </c>
      <c r="R34" s="197">
        <v>53448.620339999994</v>
      </c>
      <c r="S34" s="78">
        <f t="shared" si="6"/>
        <v>0.013764960194813148</v>
      </c>
      <c r="T34" s="197">
        <v>408</v>
      </c>
      <c r="U34" s="197">
        <v>200500</v>
      </c>
      <c r="V34" s="197">
        <v>81771</v>
      </c>
      <c r="W34" s="78">
        <f t="shared" si="7"/>
        <v>0.01958581780485387</v>
      </c>
      <c r="X34" s="83" t="s">
        <v>207</v>
      </c>
      <c r="Y34" s="118" t="s">
        <v>177</v>
      </c>
    </row>
    <row r="35" spans="4:25" s="25" customFormat="1" ht="16.5" customHeight="1">
      <c r="D35" s="81" t="s">
        <v>165</v>
      </c>
      <c r="E35" s="76"/>
      <c r="F35" s="82" t="s">
        <v>250</v>
      </c>
      <c r="G35" s="197">
        <v>45598</v>
      </c>
      <c r="H35" s="197">
        <v>39612</v>
      </c>
      <c r="I35" s="197">
        <v>1806202</v>
      </c>
      <c r="J35" s="78">
        <f>I35/I$13*100</f>
        <v>0.47193069393240544</v>
      </c>
      <c r="K35" s="197">
        <v>53445</v>
      </c>
      <c r="L35" s="197">
        <v>38408</v>
      </c>
      <c r="M35" s="197">
        <v>2052701</v>
      </c>
      <c r="N35" s="78">
        <f t="shared" si="5"/>
        <v>0.5444919422583943</v>
      </c>
      <c r="O35" s="78"/>
      <c r="P35" s="197">
        <v>47107.864</v>
      </c>
      <c r="Q35" s="197">
        <v>41177.971300078476</v>
      </c>
      <c r="R35" s="197">
        <v>1939806.2718</v>
      </c>
      <c r="S35" s="78">
        <f t="shared" si="6"/>
        <v>0.49957053984035343</v>
      </c>
      <c r="T35" s="197">
        <v>48823</v>
      </c>
      <c r="U35" s="197">
        <v>40706</v>
      </c>
      <c r="V35" s="197">
        <v>1987386</v>
      </c>
      <c r="W35" s="78">
        <f t="shared" si="7"/>
        <v>0.47601937244154174</v>
      </c>
      <c r="X35" s="83" t="s">
        <v>207</v>
      </c>
      <c r="Y35" s="118" t="s">
        <v>166</v>
      </c>
    </row>
    <row r="36" spans="4:25" s="25" customFormat="1" ht="16.5" customHeight="1">
      <c r="D36" s="134"/>
      <c r="E36" s="76"/>
      <c r="F36" s="80"/>
      <c r="G36" s="197"/>
      <c r="H36" s="197"/>
      <c r="I36" s="197"/>
      <c r="J36" s="78"/>
      <c r="K36" s="197"/>
      <c r="L36" s="197"/>
      <c r="M36" s="197"/>
      <c r="N36" s="78"/>
      <c r="O36" s="78"/>
      <c r="P36" s="197"/>
      <c r="R36" s="197"/>
      <c r="S36" s="78"/>
      <c r="T36" s="197"/>
      <c r="V36" s="197"/>
      <c r="W36" s="78"/>
      <c r="X36" s="83"/>
      <c r="Y36" s="118"/>
    </row>
    <row r="37" spans="3:25" s="25" customFormat="1" ht="16.5" customHeight="1">
      <c r="C37" s="80">
        <v>4</v>
      </c>
      <c r="D37" s="81" t="s">
        <v>178</v>
      </c>
      <c r="E37" s="85"/>
      <c r="F37" s="80"/>
      <c r="G37" s="197"/>
      <c r="H37" s="197"/>
      <c r="I37" s="198">
        <v>42625447</v>
      </c>
      <c r="J37" s="78">
        <f aca="true" t="shared" si="8" ref="J37:J44">I37/I$13*100</f>
        <v>11.137323943772055</v>
      </c>
      <c r="K37" s="197"/>
      <c r="L37" s="197"/>
      <c r="M37" s="198">
        <v>44027684</v>
      </c>
      <c r="N37" s="78">
        <f aca="true" t="shared" si="9" ref="N37:N44">M37/M$13*100</f>
        <v>11.67862205664577</v>
      </c>
      <c r="O37" s="78"/>
      <c r="P37" s="197"/>
      <c r="Q37" s="197"/>
      <c r="R37" s="198">
        <v>46971791</v>
      </c>
      <c r="S37" s="78">
        <f aca="true" t="shared" si="10" ref="S37:S44">R37/R$13*100</f>
        <v>12.096941497855743</v>
      </c>
      <c r="T37" s="197"/>
      <c r="U37" s="197"/>
      <c r="V37" s="198">
        <v>48514048</v>
      </c>
      <c r="W37" s="78">
        <f aca="true" t="shared" si="11" ref="W37:W44">V37/V$13*100</f>
        <v>11.620101320809766</v>
      </c>
      <c r="X37" s="80"/>
      <c r="Y37" s="118" t="s">
        <v>179</v>
      </c>
    </row>
    <row r="38" spans="4:25" s="25" customFormat="1" ht="16.5" customHeight="1">
      <c r="D38" s="81" t="s">
        <v>180</v>
      </c>
      <c r="E38" s="85"/>
      <c r="F38" s="82" t="s">
        <v>250</v>
      </c>
      <c r="G38" s="197">
        <v>132390</v>
      </c>
      <c r="H38" s="197">
        <v>7400</v>
      </c>
      <c r="I38" s="197">
        <v>979684</v>
      </c>
      <c r="J38" s="78">
        <f t="shared" si="8"/>
        <v>0.25597521758611425</v>
      </c>
      <c r="K38" s="197">
        <v>116416</v>
      </c>
      <c r="L38" s="197">
        <v>7230</v>
      </c>
      <c r="M38" s="197">
        <v>841687</v>
      </c>
      <c r="N38" s="78">
        <f t="shared" si="9"/>
        <v>0.22326280807757246</v>
      </c>
      <c r="O38" s="78"/>
      <c r="P38" s="197">
        <v>110855.594</v>
      </c>
      <c r="Q38" s="197">
        <v>8500</v>
      </c>
      <c r="R38" s="197">
        <v>942272.549</v>
      </c>
      <c r="S38" s="78">
        <f t="shared" si="10"/>
        <v>0.242669390662332</v>
      </c>
      <c r="T38" s="197">
        <v>118720</v>
      </c>
      <c r="U38" s="197">
        <v>8000</v>
      </c>
      <c r="V38" s="197">
        <v>949756</v>
      </c>
      <c r="W38" s="78">
        <f t="shared" si="11"/>
        <v>0.2274858809977473</v>
      </c>
      <c r="X38" s="83" t="s">
        <v>207</v>
      </c>
      <c r="Y38" s="118" t="s">
        <v>181</v>
      </c>
    </row>
    <row r="39" spans="4:25" s="25" customFormat="1" ht="16.5" customHeight="1">
      <c r="D39" s="81" t="s">
        <v>182</v>
      </c>
      <c r="E39" s="85"/>
      <c r="F39" s="82" t="s">
        <v>250</v>
      </c>
      <c r="G39" s="197">
        <v>97934</v>
      </c>
      <c r="H39" s="197">
        <v>7500</v>
      </c>
      <c r="I39" s="197">
        <v>734506</v>
      </c>
      <c r="J39" s="78">
        <f t="shared" si="8"/>
        <v>0.19191426334237002</v>
      </c>
      <c r="K39" s="197">
        <v>93897</v>
      </c>
      <c r="L39" s="197">
        <v>8250</v>
      </c>
      <c r="M39" s="197">
        <v>774647</v>
      </c>
      <c r="N39" s="78">
        <f t="shared" si="9"/>
        <v>0.20548002343967212</v>
      </c>
      <c r="O39" s="78"/>
      <c r="P39" s="197">
        <v>85793.05399999999</v>
      </c>
      <c r="Q39" s="197">
        <v>9000</v>
      </c>
      <c r="R39" s="197">
        <v>772137.4859999999</v>
      </c>
      <c r="S39" s="78">
        <f t="shared" si="10"/>
        <v>0.19885343517013024</v>
      </c>
      <c r="T39" s="197">
        <v>92319</v>
      </c>
      <c r="U39" s="197">
        <v>8500</v>
      </c>
      <c r="V39" s="197">
        <v>784712</v>
      </c>
      <c r="W39" s="78">
        <f t="shared" si="11"/>
        <v>0.18795448583584023</v>
      </c>
      <c r="X39" s="83" t="s">
        <v>207</v>
      </c>
      <c r="Y39" s="118" t="s">
        <v>183</v>
      </c>
    </row>
    <row r="40" spans="4:25" s="25" customFormat="1" ht="16.5" customHeight="1">
      <c r="D40" s="81" t="s">
        <v>184</v>
      </c>
      <c r="E40" s="85"/>
      <c r="F40" s="82" t="s">
        <v>250</v>
      </c>
      <c r="G40" s="197">
        <v>15661</v>
      </c>
      <c r="H40" s="197">
        <v>8649</v>
      </c>
      <c r="I40" s="197">
        <v>135455</v>
      </c>
      <c r="J40" s="78">
        <f t="shared" si="8"/>
        <v>0.03539215001789057</v>
      </c>
      <c r="K40" s="197">
        <v>13333</v>
      </c>
      <c r="L40" s="197">
        <v>10434</v>
      </c>
      <c r="M40" s="197">
        <v>139110</v>
      </c>
      <c r="N40" s="78">
        <f t="shared" si="9"/>
        <v>0.03689980863631149</v>
      </c>
      <c r="O40" s="78"/>
      <c r="P40" s="197">
        <v>11572.850999999999</v>
      </c>
      <c r="Q40" s="197">
        <v>10514</v>
      </c>
      <c r="R40" s="197">
        <v>121680</v>
      </c>
      <c r="S40" s="78">
        <f t="shared" si="10"/>
        <v>0.03133701760401444</v>
      </c>
      <c r="T40" s="197">
        <v>9014</v>
      </c>
      <c r="U40" s="197">
        <v>12786</v>
      </c>
      <c r="V40" s="197">
        <v>115252</v>
      </c>
      <c r="W40" s="78">
        <f t="shared" si="11"/>
        <v>0.02760519834226093</v>
      </c>
      <c r="X40" s="83" t="s">
        <v>207</v>
      </c>
      <c r="Y40" s="118" t="s">
        <v>185</v>
      </c>
    </row>
    <row r="41" spans="4:25" s="25" customFormat="1" ht="16.5" customHeight="1">
      <c r="D41" s="81" t="s">
        <v>186</v>
      </c>
      <c r="E41" s="85"/>
      <c r="F41" s="82" t="s">
        <v>250</v>
      </c>
      <c r="G41" s="197">
        <v>36698</v>
      </c>
      <c r="H41" s="197">
        <v>21500</v>
      </c>
      <c r="I41" s="197">
        <v>789013</v>
      </c>
      <c r="J41" s="78">
        <f t="shared" si="8"/>
        <v>0.20615604047149158</v>
      </c>
      <c r="K41" s="197">
        <v>29824</v>
      </c>
      <c r="L41" s="197">
        <v>25800</v>
      </c>
      <c r="M41" s="197">
        <v>769471</v>
      </c>
      <c r="N41" s="78">
        <f t="shared" si="9"/>
        <v>0.2041070566543831</v>
      </c>
      <c r="O41" s="78"/>
      <c r="P41" s="197">
        <v>32372.932999999997</v>
      </c>
      <c r="Q41" s="197">
        <v>24510</v>
      </c>
      <c r="R41" s="197">
        <v>793460.58783</v>
      </c>
      <c r="S41" s="78">
        <f t="shared" si="10"/>
        <v>0.2043449080286025</v>
      </c>
      <c r="T41" s="197">
        <v>31810</v>
      </c>
      <c r="U41" s="197">
        <v>25700</v>
      </c>
      <c r="V41" s="197">
        <v>817524</v>
      </c>
      <c r="W41" s="78">
        <f t="shared" si="11"/>
        <v>0.1958136272651106</v>
      </c>
      <c r="X41" s="83" t="s">
        <v>207</v>
      </c>
      <c r="Y41" s="118" t="s">
        <v>187</v>
      </c>
    </row>
    <row r="42" spans="4:25" s="25" customFormat="1" ht="16.5" customHeight="1">
      <c r="D42" s="81" t="s">
        <v>188</v>
      </c>
      <c r="E42" s="85"/>
      <c r="F42" s="82" t="s">
        <v>250</v>
      </c>
      <c r="G42" s="197">
        <v>37740</v>
      </c>
      <c r="H42" s="197">
        <v>18500</v>
      </c>
      <c r="I42" s="197">
        <v>698182</v>
      </c>
      <c r="J42" s="78">
        <f t="shared" si="8"/>
        <v>0.18242340322461978</v>
      </c>
      <c r="K42" s="197">
        <v>42497</v>
      </c>
      <c r="L42" s="197">
        <v>18000</v>
      </c>
      <c r="M42" s="197">
        <v>764945</v>
      </c>
      <c r="N42" s="78">
        <f t="shared" si="9"/>
        <v>0.20290650648625758</v>
      </c>
      <c r="O42" s="78"/>
      <c r="P42" s="197">
        <v>42471.924</v>
      </c>
      <c r="Q42" s="197">
        <v>18000</v>
      </c>
      <c r="R42" s="197">
        <v>764494.632</v>
      </c>
      <c r="S42" s="78">
        <f t="shared" si="10"/>
        <v>0.1968851227905863</v>
      </c>
      <c r="T42" s="197">
        <v>38592</v>
      </c>
      <c r="U42" s="197">
        <v>28000</v>
      </c>
      <c r="V42" s="197">
        <v>1080582</v>
      </c>
      <c r="W42" s="78">
        <f t="shared" si="11"/>
        <v>0.2588213691309218</v>
      </c>
      <c r="X42" s="83" t="s">
        <v>207</v>
      </c>
      <c r="Y42" s="118" t="s">
        <v>189</v>
      </c>
    </row>
    <row r="43" spans="4:25" s="59" customFormat="1" ht="16.5" customHeight="1">
      <c r="D43" s="81" t="s">
        <v>190</v>
      </c>
      <c r="E43" s="85"/>
      <c r="F43" s="82" t="s">
        <v>250</v>
      </c>
      <c r="G43" s="197">
        <v>91696</v>
      </c>
      <c r="H43" s="197">
        <v>51800</v>
      </c>
      <c r="I43" s="197">
        <v>4749871</v>
      </c>
      <c r="J43" s="78">
        <f t="shared" si="8"/>
        <v>1.2410626923895602</v>
      </c>
      <c r="K43" s="197">
        <v>102577</v>
      </c>
      <c r="L43" s="197">
        <v>41500</v>
      </c>
      <c r="M43" s="197">
        <v>4256938</v>
      </c>
      <c r="N43" s="78">
        <f t="shared" si="9"/>
        <v>1.1291797683605962</v>
      </c>
      <c r="O43" s="78"/>
      <c r="P43" s="197">
        <v>97919.91799999998</v>
      </c>
      <c r="Q43" s="197">
        <v>38000</v>
      </c>
      <c r="R43" s="197">
        <v>3720956.883999999</v>
      </c>
      <c r="S43" s="78">
        <f t="shared" si="10"/>
        <v>0.9582814873248411</v>
      </c>
      <c r="T43" s="197">
        <v>95124</v>
      </c>
      <c r="U43" s="197">
        <v>42520</v>
      </c>
      <c r="V43" s="197">
        <v>4044663</v>
      </c>
      <c r="W43" s="78">
        <f t="shared" si="11"/>
        <v>0.9687790610367205</v>
      </c>
      <c r="X43" s="83" t="s">
        <v>207</v>
      </c>
      <c r="Y43" s="118" t="s">
        <v>191</v>
      </c>
    </row>
    <row r="44" spans="4:25" s="59" customFormat="1" ht="16.5" customHeight="1">
      <c r="D44" s="81" t="s">
        <v>192</v>
      </c>
      <c r="E44" s="76"/>
      <c r="F44" s="82" t="s">
        <v>250</v>
      </c>
      <c r="G44" s="197">
        <v>41729</v>
      </c>
      <c r="H44" s="197">
        <v>12000</v>
      </c>
      <c r="I44" s="197">
        <v>500754</v>
      </c>
      <c r="J44" s="78">
        <f t="shared" si="8"/>
        <v>0.13083873382347475</v>
      </c>
      <c r="K44" s="197">
        <v>49569</v>
      </c>
      <c r="L44" s="197">
        <v>10800</v>
      </c>
      <c r="M44" s="197">
        <v>535343</v>
      </c>
      <c r="N44" s="78">
        <f t="shared" si="9"/>
        <v>0.14200312166478973</v>
      </c>
      <c r="O44" s="78"/>
      <c r="P44" s="197">
        <v>47389.337</v>
      </c>
      <c r="Q44" s="197">
        <v>14000</v>
      </c>
      <c r="R44" s="197">
        <v>663450.718</v>
      </c>
      <c r="S44" s="78">
        <f t="shared" si="10"/>
        <v>0.1708626465266438</v>
      </c>
      <c r="T44" s="197">
        <v>59652</v>
      </c>
      <c r="U44" s="197">
        <v>11500</v>
      </c>
      <c r="V44" s="197">
        <v>686001</v>
      </c>
      <c r="W44" s="78">
        <f t="shared" si="11"/>
        <v>0.16431119345425102</v>
      </c>
      <c r="X44" s="83" t="s">
        <v>207</v>
      </c>
      <c r="Y44" s="118" t="s">
        <v>193</v>
      </c>
    </row>
    <row r="45" spans="1:25" s="25" customFormat="1" ht="4.5" customHeight="1">
      <c r="A45" s="89"/>
      <c r="B45" s="89"/>
      <c r="C45" s="89"/>
      <c r="D45" s="90"/>
      <c r="E45" s="91"/>
      <c r="F45" s="92"/>
      <c r="G45" s="92"/>
      <c r="H45" s="92"/>
      <c r="I45" s="92"/>
      <c r="J45" s="92"/>
      <c r="K45" s="92"/>
      <c r="L45" s="92"/>
      <c r="M45" s="92"/>
      <c r="N45" s="92"/>
      <c r="O45" s="73"/>
      <c r="P45" s="92"/>
      <c r="Q45" s="92"/>
      <c r="R45" s="92"/>
      <c r="S45" s="92"/>
      <c r="T45" s="93"/>
      <c r="U45" s="94"/>
      <c r="V45" s="93"/>
      <c r="W45" s="92"/>
      <c r="X45" s="92"/>
      <c r="Y45" s="95"/>
    </row>
    <row r="46" spans="1:25" s="99" customFormat="1" ht="11.25" customHeight="1">
      <c r="A46" s="2" t="s">
        <v>333</v>
      </c>
      <c r="E46" s="205"/>
      <c r="F46" s="88"/>
      <c r="H46" s="88"/>
      <c r="I46" s="88"/>
      <c r="J46" s="88"/>
      <c r="L46" s="88"/>
      <c r="M46" s="88"/>
      <c r="N46" s="88"/>
      <c r="O46" s="88"/>
      <c r="P46" s="204" t="s">
        <v>357</v>
      </c>
      <c r="Q46" s="88"/>
      <c r="R46" s="88"/>
      <c r="S46" s="88"/>
      <c r="T46" s="96"/>
      <c r="U46" s="97"/>
      <c r="V46" s="96"/>
      <c r="W46" s="88"/>
      <c r="X46" s="88"/>
      <c r="Y46" s="88"/>
    </row>
    <row r="47" spans="1:16" s="203" customFormat="1" ht="10.5" customHeight="1">
      <c r="A47" s="2"/>
      <c r="E47" s="206"/>
      <c r="P47" s="204"/>
    </row>
    <row r="48" ht="10.5" customHeight="1"/>
    <row r="49" ht="10.5" customHeight="1"/>
  </sheetData>
  <mergeCells count="10">
    <mergeCell ref="P2:Y2"/>
    <mergeCell ref="A2:N2"/>
    <mergeCell ref="F8:F9"/>
    <mergeCell ref="K5:N5"/>
    <mergeCell ref="P5:S5"/>
    <mergeCell ref="G5:J5"/>
    <mergeCell ref="B13:D13"/>
    <mergeCell ref="C15:D15"/>
    <mergeCell ref="A7:E7"/>
    <mergeCell ref="T5:W5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DA44"/>
  <sheetViews>
    <sheetView workbookViewId="0" topLeftCell="A1">
      <pane xSplit="6" ySplit="12" topLeftCell="G13" activePane="bottomRight" state="frozen"/>
      <selection pane="topLeft" activeCell="K21" sqref="K21"/>
      <selection pane="topRight" activeCell="K21" sqref="K21"/>
      <selection pane="bottomLeft" activeCell="K21" sqref="K21"/>
      <selection pane="bottomRight" activeCell="D3" sqref="D3"/>
    </sheetView>
  </sheetViews>
  <sheetFormatPr defaultColWidth="9.00390625" defaultRowHeight="16.5"/>
  <cols>
    <col min="1" max="3" width="2.125" style="6" customWidth="1"/>
    <col min="4" max="4" width="11.625" style="6" customWidth="1"/>
    <col min="5" max="5" width="1.12109375" style="6" customWidth="1"/>
    <col min="6" max="6" width="5.625" style="6" customWidth="1"/>
    <col min="7" max="8" width="6.125" style="6" customWidth="1"/>
    <col min="9" max="9" width="8.00390625" style="6" customWidth="1"/>
    <col min="10" max="10" width="6.125" style="6" customWidth="1"/>
    <col min="11" max="11" width="6.75390625" style="6" customWidth="1"/>
    <col min="12" max="12" width="6.625" style="6" customWidth="1"/>
    <col min="13" max="13" width="9.00390625" style="6" customWidth="1"/>
    <col min="14" max="14" width="6.125" style="6" customWidth="1"/>
    <col min="15" max="15" width="13.625" style="6" customWidth="1"/>
    <col min="16" max="16" width="7.00390625" style="6" customWidth="1"/>
    <col min="17" max="17" width="7.125" style="6" customWidth="1"/>
    <col min="18" max="18" width="8.00390625" style="6" customWidth="1"/>
    <col min="19" max="19" width="6.125" style="6" customWidth="1"/>
    <col min="20" max="20" width="7.25390625" style="7" customWidth="1"/>
    <col min="21" max="21" width="7.125" style="8" customWidth="1"/>
    <col min="22" max="22" width="8.00390625" style="7" customWidth="1"/>
    <col min="23" max="23" width="6.125" style="6" customWidth="1"/>
    <col min="24" max="24" width="5.625" style="6" customWidth="1"/>
    <col min="25" max="25" width="18.125" style="6" customWidth="1"/>
    <col min="26" max="16384" width="8.75390625" style="6" customWidth="1"/>
  </cols>
  <sheetData>
    <row r="1" spans="1:25" s="190" customFormat="1" ht="10.5" customHeight="1">
      <c r="A1" s="216" t="s">
        <v>400</v>
      </c>
      <c r="U1" s="191"/>
      <c r="W1" s="192"/>
      <c r="Y1" s="215" t="s">
        <v>401</v>
      </c>
    </row>
    <row r="2" spans="1:26" ht="27" customHeight="1">
      <c r="A2" s="234" t="s">
        <v>370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0"/>
      <c r="P2" s="234" t="s">
        <v>291</v>
      </c>
      <c r="Q2" s="234"/>
      <c r="R2" s="234"/>
      <c r="S2" s="234"/>
      <c r="T2" s="234"/>
      <c r="U2" s="234"/>
      <c r="V2" s="234"/>
      <c r="W2" s="234"/>
      <c r="X2" s="234"/>
      <c r="Y2" s="234"/>
      <c r="Z2" s="13"/>
    </row>
    <row r="3" spans="4:26" ht="18" customHeight="1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12"/>
      <c r="V3" s="11"/>
      <c r="W3" s="10"/>
      <c r="X3" s="10"/>
      <c r="Y3" s="10"/>
      <c r="Z3" s="13"/>
    </row>
    <row r="4" spans="4:26" ht="10.5" customHeight="1"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4"/>
      <c r="R4" s="14"/>
      <c r="S4" s="14"/>
      <c r="T4" s="16"/>
      <c r="U4" s="17"/>
      <c r="V4" s="16"/>
      <c r="W4" s="14"/>
      <c r="X4" s="14"/>
      <c r="Y4" s="14"/>
      <c r="Z4" s="15"/>
    </row>
    <row r="5" spans="1:25" s="25" customFormat="1" ht="18" customHeight="1">
      <c r="A5" s="18"/>
      <c r="B5" s="18"/>
      <c r="C5" s="18"/>
      <c r="D5" s="19"/>
      <c r="E5" s="20"/>
      <c r="F5" s="21" t="s">
        <v>246</v>
      </c>
      <c r="G5" s="231" t="s">
        <v>412</v>
      </c>
      <c r="H5" s="232"/>
      <c r="I5" s="232"/>
      <c r="J5" s="233"/>
      <c r="K5" s="231" t="s">
        <v>413</v>
      </c>
      <c r="L5" s="232"/>
      <c r="M5" s="232"/>
      <c r="N5" s="233"/>
      <c r="O5" s="22"/>
      <c r="P5" s="231" t="s">
        <v>414</v>
      </c>
      <c r="Q5" s="232"/>
      <c r="R5" s="232"/>
      <c r="S5" s="233"/>
      <c r="T5" s="231" t="s">
        <v>415</v>
      </c>
      <c r="U5" s="232"/>
      <c r="V5" s="232"/>
      <c r="W5" s="233"/>
      <c r="X5" s="23" t="s">
        <v>195</v>
      </c>
      <c r="Y5" s="24"/>
    </row>
    <row r="6" spans="1:26" s="25" customFormat="1" ht="4.5" customHeight="1">
      <c r="A6" s="19"/>
      <c r="B6" s="19"/>
      <c r="C6" s="19"/>
      <c r="D6" s="19"/>
      <c r="E6" s="26"/>
      <c r="F6" s="27"/>
      <c r="G6" s="28"/>
      <c r="H6" s="28"/>
      <c r="I6" s="28"/>
      <c r="J6" s="29"/>
      <c r="K6" s="28"/>
      <c r="L6" s="28"/>
      <c r="M6" s="28"/>
      <c r="N6" s="29"/>
      <c r="O6" s="30"/>
      <c r="P6" s="19"/>
      <c r="Q6" s="19"/>
      <c r="R6" s="19"/>
      <c r="S6" s="29"/>
      <c r="T6" s="31"/>
      <c r="U6" s="32"/>
      <c r="V6" s="31"/>
      <c r="W6" s="29"/>
      <c r="X6" s="19"/>
      <c r="Y6" s="24"/>
      <c r="Z6" s="19"/>
    </row>
    <row r="7" spans="1:26" s="25" customFormat="1" ht="14.25" customHeight="1">
      <c r="A7" s="228" t="s">
        <v>268</v>
      </c>
      <c r="B7" s="229"/>
      <c r="C7" s="229"/>
      <c r="D7" s="229"/>
      <c r="E7" s="230"/>
      <c r="F7" s="27"/>
      <c r="G7" s="21" t="s">
        <v>263</v>
      </c>
      <c r="H7" s="21" t="s">
        <v>264</v>
      </c>
      <c r="I7" s="21" t="s">
        <v>367</v>
      </c>
      <c r="J7" s="21" t="s">
        <v>265</v>
      </c>
      <c r="K7" s="21" t="s">
        <v>263</v>
      </c>
      <c r="L7" s="21" t="s">
        <v>264</v>
      </c>
      <c r="M7" s="21" t="s">
        <v>367</v>
      </c>
      <c r="N7" s="21" t="s">
        <v>265</v>
      </c>
      <c r="O7" s="195"/>
      <c r="P7" s="34" t="s">
        <v>263</v>
      </c>
      <c r="Q7" s="34" t="s">
        <v>264</v>
      </c>
      <c r="R7" s="34" t="s">
        <v>367</v>
      </c>
      <c r="S7" s="21" t="s">
        <v>265</v>
      </c>
      <c r="T7" s="36" t="s">
        <v>263</v>
      </c>
      <c r="U7" s="37" t="s">
        <v>264</v>
      </c>
      <c r="V7" s="34" t="s">
        <v>377</v>
      </c>
      <c r="W7" s="21" t="s">
        <v>265</v>
      </c>
      <c r="X7" s="38" t="s">
        <v>196</v>
      </c>
      <c r="Y7" s="39" t="s">
        <v>267</v>
      </c>
      <c r="Z7" s="19"/>
    </row>
    <row r="8" spans="1:26" s="25" customFormat="1" ht="11.25">
      <c r="A8" s="19"/>
      <c r="B8" s="19"/>
      <c r="C8" s="19"/>
      <c r="D8" s="19"/>
      <c r="E8" s="26"/>
      <c r="F8" s="27"/>
      <c r="G8" s="42" t="s">
        <v>196</v>
      </c>
      <c r="H8" s="41"/>
      <c r="I8" s="41"/>
      <c r="J8" s="40" t="s">
        <v>197</v>
      </c>
      <c r="K8" s="40" t="s">
        <v>196</v>
      </c>
      <c r="L8" s="41"/>
      <c r="M8" s="41"/>
      <c r="N8" s="40" t="s">
        <v>197</v>
      </c>
      <c r="O8" s="43"/>
      <c r="P8" s="40" t="s">
        <v>196</v>
      </c>
      <c r="Q8" s="41"/>
      <c r="R8" s="41"/>
      <c r="S8" s="40" t="s">
        <v>197</v>
      </c>
      <c r="T8" s="104" t="s">
        <v>196</v>
      </c>
      <c r="U8" s="45"/>
      <c r="V8" s="46"/>
      <c r="W8" s="40" t="s">
        <v>197</v>
      </c>
      <c r="X8" s="47" t="s">
        <v>198</v>
      </c>
      <c r="Y8" s="19"/>
      <c r="Z8" s="19"/>
    </row>
    <row r="9" spans="1:26" s="25" customFormat="1" ht="9" customHeight="1">
      <c r="A9" s="19"/>
      <c r="B9" s="19"/>
      <c r="C9" s="19"/>
      <c r="D9" s="19"/>
      <c r="E9" s="26"/>
      <c r="F9" s="21" t="s">
        <v>248</v>
      </c>
      <c r="G9" s="42" t="s">
        <v>198</v>
      </c>
      <c r="H9" s="42" t="s">
        <v>200</v>
      </c>
      <c r="I9" s="42" t="s">
        <v>201</v>
      </c>
      <c r="J9" s="42" t="s">
        <v>202</v>
      </c>
      <c r="K9" s="42" t="s">
        <v>198</v>
      </c>
      <c r="L9" s="42" t="s">
        <v>200</v>
      </c>
      <c r="M9" s="42" t="s">
        <v>201</v>
      </c>
      <c r="N9" s="42" t="s">
        <v>202</v>
      </c>
      <c r="O9" s="48"/>
      <c r="P9" s="42" t="s">
        <v>198</v>
      </c>
      <c r="Q9" s="42" t="s">
        <v>200</v>
      </c>
      <c r="R9" s="42" t="s">
        <v>201</v>
      </c>
      <c r="S9" s="42" t="s">
        <v>202</v>
      </c>
      <c r="T9" s="49" t="s">
        <v>198</v>
      </c>
      <c r="U9" s="50" t="s">
        <v>200</v>
      </c>
      <c r="V9" s="49" t="s">
        <v>201</v>
      </c>
      <c r="W9" s="42" t="s">
        <v>202</v>
      </c>
      <c r="X9" s="51"/>
      <c r="Y9" s="19"/>
      <c r="Z9" s="19"/>
    </row>
    <row r="10" spans="1:26" s="59" customFormat="1" ht="3.75" customHeight="1">
      <c r="A10" s="52"/>
      <c r="B10" s="52"/>
      <c r="C10" s="52"/>
      <c r="D10" s="52"/>
      <c r="E10" s="53"/>
      <c r="F10" s="54"/>
      <c r="G10" s="54"/>
      <c r="H10" s="54"/>
      <c r="I10" s="54"/>
      <c r="J10" s="55"/>
      <c r="K10" s="54"/>
      <c r="L10" s="54"/>
      <c r="M10" s="54"/>
      <c r="N10" s="55"/>
      <c r="O10" s="43"/>
      <c r="P10" s="54"/>
      <c r="Q10" s="54"/>
      <c r="R10" s="54"/>
      <c r="S10" s="55"/>
      <c r="T10" s="56"/>
      <c r="U10" s="57"/>
      <c r="V10" s="56"/>
      <c r="W10" s="55"/>
      <c r="X10" s="53"/>
      <c r="Y10" s="52"/>
      <c r="Z10" s="58"/>
    </row>
    <row r="11" spans="4:26" s="60" customFormat="1" ht="9.75" customHeight="1">
      <c r="D11" s="61"/>
      <c r="E11" s="62"/>
      <c r="H11" s="63" t="s">
        <v>397</v>
      </c>
      <c r="I11" s="64" t="s">
        <v>194</v>
      </c>
      <c r="J11" s="63" t="s">
        <v>203</v>
      </c>
      <c r="L11" s="63" t="s">
        <v>397</v>
      </c>
      <c r="M11" s="64" t="s">
        <v>194</v>
      </c>
      <c r="N11" s="63" t="s">
        <v>203</v>
      </c>
      <c r="O11" s="63"/>
      <c r="P11" s="65"/>
      <c r="Q11" s="115" t="s">
        <v>356</v>
      </c>
      <c r="R11" s="67" t="s">
        <v>194</v>
      </c>
      <c r="S11" s="63" t="s">
        <v>203</v>
      </c>
      <c r="T11" s="65"/>
      <c r="U11" s="115" t="s">
        <v>356</v>
      </c>
      <c r="V11" s="67" t="s">
        <v>194</v>
      </c>
      <c r="W11" s="63" t="s">
        <v>203</v>
      </c>
      <c r="X11" s="63"/>
      <c r="Y11" s="68"/>
      <c r="Z11" s="61"/>
    </row>
    <row r="12" spans="4:26" s="60" customFormat="1" ht="8.25" customHeight="1">
      <c r="D12" s="61"/>
      <c r="E12" s="62"/>
      <c r="H12" s="63" t="s">
        <v>204</v>
      </c>
      <c r="I12" s="63" t="s">
        <v>205</v>
      </c>
      <c r="J12" s="63"/>
      <c r="L12" s="63" t="s">
        <v>204</v>
      </c>
      <c r="M12" s="63" t="s">
        <v>205</v>
      </c>
      <c r="N12" s="63"/>
      <c r="O12" s="63"/>
      <c r="Q12" s="63" t="s">
        <v>204</v>
      </c>
      <c r="R12" s="63" t="s">
        <v>205</v>
      </c>
      <c r="S12" s="63"/>
      <c r="T12" s="65"/>
      <c r="U12" s="66" t="s">
        <v>204</v>
      </c>
      <c r="V12" s="65" t="s">
        <v>205</v>
      </c>
      <c r="W12" s="63"/>
      <c r="X12" s="63"/>
      <c r="Y12" s="68"/>
      <c r="Z12" s="61"/>
    </row>
    <row r="13" spans="3:27" s="25" customFormat="1" ht="15.75" customHeight="1">
      <c r="C13" s="80"/>
      <c r="D13" s="81" t="s">
        <v>91</v>
      </c>
      <c r="E13" s="76"/>
      <c r="F13" s="82" t="s">
        <v>250</v>
      </c>
      <c r="G13" s="86">
        <v>54000</v>
      </c>
      <c r="H13" s="86">
        <v>9000</v>
      </c>
      <c r="I13" s="86">
        <v>486004</v>
      </c>
      <c r="J13" s="105">
        <f>I13/'10'!I$13*100</f>
        <v>0.12698480290350955</v>
      </c>
      <c r="K13" s="86">
        <v>48050</v>
      </c>
      <c r="L13" s="86">
        <v>11500</v>
      </c>
      <c r="M13" s="86">
        <v>552569</v>
      </c>
      <c r="N13" s="105">
        <f>M13/'10'!M$13*100</f>
        <v>0.1465724272759543</v>
      </c>
      <c r="O13" s="105"/>
      <c r="P13" s="87">
        <v>67294.509</v>
      </c>
      <c r="Q13" s="87">
        <v>12000</v>
      </c>
      <c r="R13" s="87">
        <v>807534.1080000001</v>
      </c>
      <c r="S13" s="105">
        <f>R13/'10'!R$13*100</f>
        <v>0.20796935041287062</v>
      </c>
      <c r="T13" s="87">
        <v>72720</v>
      </c>
      <c r="U13" s="87">
        <v>10000</v>
      </c>
      <c r="V13" s="87">
        <v>727203</v>
      </c>
      <c r="W13" s="105">
        <f>V13/'10'!V$13*100</f>
        <v>0.1741799105446081</v>
      </c>
      <c r="X13" s="80" t="s">
        <v>208</v>
      </c>
      <c r="Y13" s="79" t="s">
        <v>92</v>
      </c>
      <c r="Z13" s="73"/>
      <c r="AA13" s="74"/>
    </row>
    <row r="14" spans="4:27" s="25" customFormat="1" ht="18" customHeight="1">
      <c r="D14" s="81" t="s">
        <v>292</v>
      </c>
      <c r="E14" s="76"/>
      <c r="F14" s="82" t="s">
        <v>250</v>
      </c>
      <c r="G14" s="86">
        <v>27392</v>
      </c>
      <c r="H14" s="86">
        <v>28000</v>
      </c>
      <c r="I14" s="86">
        <v>766965</v>
      </c>
      <c r="J14" s="105">
        <f>I14/'10'!I$13*100</f>
        <v>0.20039526291736326</v>
      </c>
      <c r="K14" s="86">
        <v>23681</v>
      </c>
      <c r="L14" s="86">
        <v>33600</v>
      </c>
      <c r="M14" s="86">
        <v>795689</v>
      </c>
      <c r="N14" s="105">
        <f>M14/'10'!M$13*100</f>
        <v>0.21106154722175297</v>
      </c>
      <c r="O14" s="105"/>
      <c r="P14" s="87">
        <v>20822.201</v>
      </c>
      <c r="Q14" s="87">
        <v>35280</v>
      </c>
      <c r="R14" s="87">
        <v>734607.2512800001</v>
      </c>
      <c r="S14" s="105">
        <f>R14/'10'!R$13*100</f>
        <v>0.1891880371909765</v>
      </c>
      <c r="T14" s="87">
        <v>20528</v>
      </c>
      <c r="U14" s="87">
        <v>37000</v>
      </c>
      <c r="V14" s="87">
        <v>759547</v>
      </c>
      <c r="W14" s="105">
        <f>V14/'10'!V$13*100</f>
        <v>0.18192695645428505</v>
      </c>
      <c r="X14" s="80" t="s">
        <v>208</v>
      </c>
      <c r="Y14" s="79" t="s">
        <v>93</v>
      </c>
      <c r="Z14" s="73"/>
      <c r="AA14" s="74"/>
    </row>
    <row r="15" spans="2:27" s="25" customFormat="1" ht="18" customHeight="1">
      <c r="B15" s="80"/>
      <c r="C15" s="80"/>
      <c r="D15" s="81" t="s">
        <v>94</v>
      </c>
      <c r="E15" s="76"/>
      <c r="F15" s="82" t="s">
        <v>250</v>
      </c>
      <c r="G15" s="86">
        <v>55622</v>
      </c>
      <c r="H15" s="86">
        <v>27500</v>
      </c>
      <c r="I15" s="86">
        <v>1529610</v>
      </c>
      <c r="J15" s="105">
        <f>I15/'10'!I$13*100</f>
        <v>0.3996617813212181</v>
      </c>
      <c r="K15" s="86">
        <v>43843</v>
      </c>
      <c r="L15" s="86">
        <v>45000</v>
      </c>
      <c r="M15" s="86">
        <v>1972940</v>
      </c>
      <c r="N15" s="105">
        <f>M15/'10'!M$13*100</f>
        <v>0.5233348317944388</v>
      </c>
      <c r="O15" s="105"/>
      <c r="P15" s="87">
        <v>43839.865</v>
      </c>
      <c r="Q15" s="87">
        <v>48500</v>
      </c>
      <c r="R15" s="87">
        <v>2126233.4525</v>
      </c>
      <c r="S15" s="105">
        <f>R15/'10'!R$13*100</f>
        <v>0.5475823071271935</v>
      </c>
      <c r="T15" s="87">
        <v>54508</v>
      </c>
      <c r="U15" s="87">
        <v>38730</v>
      </c>
      <c r="V15" s="87">
        <v>2111081</v>
      </c>
      <c r="W15" s="105">
        <f>V15/'10'!V$13*100</f>
        <v>0.5056468410229631</v>
      </c>
      <c r="X15" s="80" t="s">
        <v>208</v>
      </c>
      <c r="Y15" s="79" t="s">
        <v>95</v>
      </c>
      <c r="Z15" s="73"/>
      <c r="AA15" s="74"/>
    </row>
    <row r="16" spans="2:47" s="25" customFormat="1" ht="18" customHeight="1">
      <c r="B16" s="80"/>
      <c r="C16" s="80"/>
      <c r="D16" s="81" t="s">
        <v>96</v>
      </c>
      <c r="E16" s="76"/>
      <c r="F16" s="82" t="s">
        <v>250</v>
      </c>
      <c r="G16" s="86">
        <v>45801</v>
      </c>
      <c r="H16" s="86">
        <v>32500</v>
      </c>
      <c r="I16" s="86">
        <v>1488546</v>
      </c>
      <c r="J16" s="105">
        <f>I16/'10'!I$13*100</f>
        <v>0.388932437640035</v>
      </c>
      <c r="K16" s="86">
        <v>46265</v>
      </c>
      <c r="L16" s="86">
        <v>30850</v>
      </c>
      <c r="M16" s="86">
        <v>1427278</v>
      </c>
      <c r="N16" s="105">
        <f>M16/'10'!M$13*100</f>
        <v>0.37859453001809634</v>
      </c>
      <c r="O16" s="105"/>
      <c r="P16" s="87">
        <v>44291.299</v>
      </c>
      <c r="Q16" s="87">
        <v>37500</v>
      </c>
      <c r="R16" s="87">
        <v>1660923.7125</v>
      </c>
      <c r="S16" s="105">
        <f>R16/'10'!R$13*100</f>
        <v>0.4277481559626686</v>
      </c>
      <c r="T16" s="87">
        <v>46295</v>
      </c>
      <c r="U16" s="87">
        <v>40000</v>
      </c>
      <c r="V16" s="87">
        <v>1851783</v>
      </c>
      <c r="W16" s="105">
        <f>V16/'10'!V$13*100</f>
        <v>0.44353969563935525</v>
      </c>
      <c r="X16" s="80" t="s">
        <v>208</v>
      </c>
      <c r="Y16" s="79" t="s">
        <v>262</v>
      </c>
      <c r="Z16" s="145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</row>
    <row r="17" spans="4:27" s="25" customFormat="1" ht="18" customHeight="1">
      <c r="D17" s="81" t="s">
        <v>293</v>
      </c>
      <c r="E17" s="76"/>
      <c r="F17" s="82" t="s">
        <v>250</v>
      </c>
      <c r="G17" s="86">
        <v>32316</v>
      </c>
      <c r="H17" s="86">
        <v>23500</v>
      </c>
      <c r="I17" s="86">
        <v>759416</v>
      </c>
      <c r="J17" s="105">
        <f>I17/'10'!I$13*100</f>
        <v>0.1984228341366977</v>
      </c>
      <c r="K17" s="86">
        <v>39521</v>
      </c>
      <c r="L17" s="86">
        <v>17600</v>
      </c>
      <c r="M17" s="86">
        <v>695577</v>
      </c>
      <c r="N17" s="105">
        <f>M17/'10'!M$13*100</f>
        <v>0.1845062051025781</v>
      </c>
      <c r="O17" s="105"/>
      <c r="P17" s="87">
        <v>30945.044000000005</v>
      </c>
      <c r="Q17" s="87">
        <v>23000</v>
      </c>
      <c r="R17" s="87">
        <v>711736.0120000001</v>
      </c>
      <c r="S17" s="105">
        <f>R17/'10'!R$13*100</f>
        <v>0.18329786273385137</v>
      </c>
      <c r="T17" s="87">
        <v>29963</v>
      </c>
      <c r="U17" s="87">
        <v>25000</v>
      </c>
      <c r="V17" s="87">
        <v>749076</v>
      </c>
      <c r="W17" s="105">
        <f>V17/'10'!V$13*100</f>
        <v>0.17941893896355332</v>
      </c>
      <c r="X17" s="80" t="s">
        <v>208</v>
      </c>
      <c r="Y17" s="79" t="s">
        <v>97</v>
      </c>
      <c r="Z17" s="73"/>
      <c r="AA17" s="74"/>
    </row>
    <row r="18" spans="4:27" s="25" customFormat="1" ht="18" customHeight="1">
      <c r="D18" s="81" t="s">
        <v>98</v>
      </c>
      <c r="E18" s="76"/>
      <c r="F18" s="82" t="s">
        <v>250</v>
      </c>
      <c r="G18" s="86">
        <v>232856</v>
      </c>
      <c r="H18" s="86">
        <v>13800</v>
      </c>
      <c r="I18" s="86">
        <v>3213410</v>
      </c>
      <c r="J18" s="105">
        <f>I18/'10'!I$13*100</f>
        <v>0.839610858137313</v>
      </c>
      <c r="K18" s="86">
        <v>313356</v>
      </c>
      <c r="L18" s="86">
        <v>13500</v>
      </c>
      <c r="M18" s="86">
        <v>4230301</v>
      </c>
      <c r="N18" s="105">
        <f>M18/'10'!M$13*100</f>
        <v>1.1221141353892397</v>
      </c>
      <c r="O18" s="105"/>
      <c r="P18" s="221">
        <v>291708.7970000001</v>
      </c>
      <c r="Q18" s="87">
        <v>20400</v>
      </c>
      <c r="R18" s="87">
        <v>5950859.458800001</v>
      </c>
      <c r="S18" s="105">
        <f>R18/'10'!R$13*100</f>
        <v>1.5325623571616656</v>
      </c>
      <c r="T18" s="87">
        <v>255046</v>
      </c>
      <c r="U18" s="87">
        <v>24400</v>
      </c>
      <c r="V18" s="87">
        <v>6223127</v>
      </c>
      <c r="W18" s="105">
        <f>V18/'10'!V$13*100</f>
        <v>1.4905655011980636</v>
      </c>
      <c r="X18" s="80" t="s">
        <v>208</v>
      </c>
      <c r="Y18" s="79" t="s">
        <v>99</v>
      </c>
      <c r="Z18" s="73"/>
      <c r="AA18" s="74"/>
    </row>
    <row r="19" spans="4:27" s="25" customFormat="1" ht="18" customHeight="1">
      <c r="D19" s="81" t="s">
        <v>100</v>
      </c>
      <c r="E19" s="76"/>
      <c r="F19" s="82" t="s">
        <v>250</v>
      </c>
      <c r="G19" s="86">
        <v>4635</v>
      </c>
      <c r="H19" s="86">
        <v>46000</v>
      </c>
      <c r="I19" s="86">
        <v>213230</v>
      </c>
      <c r="J19" s="105">
        <f>I19/'10'!I$13*100</f>
        <v>0.05571347051282571</v>
      </c>
      <c r="K19" s="86">
        <v>4413</v>
      </c>
      <c r="L19" s="86">
        <v>52900</v>
      </c>
      <c r="M19" s="86">
        <v>233461</v>
      </c>
      <c r="N19" s="105">
        <f>M19/'10'!M$13*100</f>
        <v>0.06192700901475032</v>
      </c>
      <c r="O19" s="105"/>
      <c r="P19" s="87">
        <v>3140.773</v>
      </c>
      <c r="Q19" s="87">
        <v>63000</v>
      </c>
      <c r="R19" s="87">
        <v>197868.699</v>
      </c>
      <c r="S19" s="105">
        <f>R19/'10'!R$13*100</f>
        <v>0.050958373634503895</v>
      </c>
      <c r="T19" s="87">
        <v>2667</v>
      </c>
      <c r="U19" s="87">
        <v>75000</v>
      </c>
      <c r="V19" s="87">
        <v>200007</v>
      </c>
      <c r="W19" s="105">
        <f>V19/'10'!V$13*100</f>
        <v>0.047905744844693204</v>
      </c>
      <c r="X19" s="80" t="s">
        <v>208</v>
      </c>
      <c r="Y19" s="79" t="s">
        <v>101</v>
      </c>
      <c r="Z19" s="73"/>
      <c r="AA19" s="74"/>
    </row>
    <row r="20" spans="4:27" s="25" customFormat="1" ht="18" customHeight="1">
      <c r="D20" s="81" t="s">
        <v>102</v>
      </c>
      <c r="E20" s="76"/>
      <c r="F20" s="82" t="s">
        <v>250</v>
      </c>
      <c r="G20" s="86">
        <v>51124</v>
      </c>
      <c r="H20" s="86">
        <v>19056</v>
      </c>
      <c r="I20" s="86">
        <v>974212</v>
      </c>
      <c r="J20" s="105">
        <f>I20/'10'!I$13*100</f>
        <v>0.2545454745356702</v>
      </c>
      <c r="K20" s="86">
        <v>40930</v>
      </c>
      <c r="L20" s="86">
        <v>17919</v>
      </c>
      <c r="M20" s="86">
        <v>733411</v>
      </c>
      <c r="N20" s="105">
        <f>M20/'10'!M$13*100</f>
        <v>0.19454191324682513</v>
      </c>
      <c r="O20" s="105"/>
      <c r="P20" s="87">
        <v>44418.79800000001</v>
      </c>
      <c r="Q20" s="87">
        <v>19692.33442561863</v>
      </c>
      <c r="R20" s="87">
        <v>874709.825</v>
      </c>
      <c r="S20" s="105">
        <f>R20/'10'!R$13*100</f>
        <v>0.22526953636118827</v>
      </c>
      <c r="T20" s="87">
        <v>54251</v>
      </c>
      <c r="U20" s="87">
        <v>16814</v>
      </c>
      <c r="V20" s="87">
        <v>912150</v>
      </c>
      <c r="W20" s="105">
        <f>V20/'10'!V$13*100</f>
        <v>0.21847847905366763</v>
      </c>
      <c r="X20" s="80" t="s">
        <v>208</v>
      </c>
      <c r="Y20" s="79" t="s">
        <v>103</v>
      </c>
      <c r="Z20" s="73"/>
      <c r="AA20" s="74"/>
    </row>
    <row r="21" spans="4:27" s="25" customFormat="1" ht="18" customHeight="1">
      <c r="D21" s="81" t="s">
        <v>104</v>
      </c>
      <c r="E21" s="76"/>
      <c r="F21" s="82" t="s">
        <v>250</v>
      </c>
      <c r="G21" s="86">
        <v>51922</v>
      </c>
      <c r="H21" s="86">
        <v>9300</v>
      </c>
      <c r="I21" s="86">
        <v>482877</v>
      </c>
      <c r="J21" s="105">
        <f>I21/'10'!I$13*100</f>
        <v>0.12616776954847694</v>
      </c>
      <c r="K21" s="86">
        <v>53949</v>
      </c>
      <c r="L21" s="86">
        <v>9000</v>
      </c>
      <c r="M21" s="86">
        <v>485543</v>
      </c>
      <c r="N21" s="105">
        <f>M21/'10'!M$13*100</f>
        <v>0.12879335622673127</v>
      </c>
      <c r="O21" s="105"/>
      <c r="P21" s="87">
        <v>48663.147000000004</v>
      </c>
      <c r="Q21" s="87">
        <v>10500</v>
      </c>
      <c r="R21" s="87">
        <v>510963.0435000001</v>
      </c>
      <c r="S21" s="105">
        <f>R21/'10'!R$13*100</f>
        <v>0.13159153426331605</v>
      </c>
      <c r="T21" s="87">
        <v>55091</v>
      </c>
      <c r="U21" s="87">
        <v>9000</v>
      </c>
      <c r="V21" s="87">
        <v>495820</v>
      </c>
      <c r="W21" s="105">
        <f>V21/'10'!V$13*100</f>
        <v>0.11875897548033712</v>
      </c>
      <c r="X21" s="80" t="s">
        <v>208</v>
      </c>
      <c r="Y21" s="79" t="s">
        <v>105</v>
      </c>
      <c r="Z21" s="73"/>
      <c r="AA21" s="74"/>
    </row>
    <row r="22" spans="4:27" s="25" customFormat="1" ht="18" customHeight="1">
      <c r="D22" s="81" t="s">
        <v>106</v>
      </c>
      <c r="E22" s="76"/>
      <c r="F22" s="82" t="s">
        <v>250</v>
      </c>
      <c r="G22" s="86">
        <v>43942</v>
      </c>
      <c r="H22" s="86">
        <v>15200</v>
      </c>
      <c r="I22" s="86">
        <v>667921</v>
      </c>
      <c r="J22" s="105">
        <f>I22/'10'!I$13*100</f>
        <v>0.17451670467756442</v>
      </c>
      <c r="K22" s="86">
        <v>47963</v>
      </c>
      <c r="L22" s="86">
        <v>14000</v>
      </c>
      <c r="M22" s="86">
        <v>671484</v>
      </c>
      <c r="N22" s="105">
        <f>M22/'10'!M$13*100</f>
        <v>0.17811538424516557</v>
      </c>
      <c r="O22" s="105"/>
      <c r="P22" s="87">
        <v>35176.446</v>
      </c>
      <c r="Q22" s="87">
        <v>19500</v>
      </c>
      <c r="R22" s="87">
        <v>685940.6970000002</v>
      </c>
      <c r="S22" s="105">
        <f>R22/'10'!R$13*100</f>
        <v>0.17665463261997813</v>
      </c>
      <c r="T22" s="87">
        <v>29506</v>
      </c>
      <c r="U22" s="87">
        <v>21450</v>
      </c>
      <c r="V22" s="87">
        <v>632909</v>
      </c>
      <c r="W22" s="105">
        <f>V22/'10'!V$13*100</f>
        <v>0.15159457950926686</v>
      </c>
      <c r="X22" s="80" t="s">
        <v>208</v>
      </c>
      <c r="Y22" s="79" t="s">
        <v>107</v>
      </c>
      <c r="Z22" s="73"/>
      <c r="AA22" s="74"/>
    </row>
    <row r="23" spans="4:27" s="25" customFormat="1" ht="18" customHeight="1">
      <c r="D23" s="81" t="s">
        <v>108</v>
      </c>
      <c r="E23" s="76"/>
      <c r="F23" s="82" t="s">
        <v>250</v>
      </c>
      <c r="G23" s="86">
        <v>31710</v>
      </c>
      <c r="H23" s="86">
        <v>18500</v>
      </c>
      <c r="I23" s="86">
        <v>586640</v>
      </c>
      <c r="J23" s="105">
        <f>I23/'10'!I$13*100</f>
        <v>0.15327932439921246</v>
      </c>
      <c r="K23" s="86">
        <v>33356</v>
      </c>
      <c r="L23" s="86">
        <v>17600</v>
      </c>
      <c r="M23" s="86">
        <v>587069</v>
      </c>
      <c r="N23" s="105">
        <f>M23/'10'!M$13*100</f>
        <v>0.1557237708023201</v>
      </c>
      <c r="O23" s="105"/>
      <c r="P23" s="87">
        <v>29056.757</v>
      </c>
      <c r="Q23" s="87">
        <v>20000</v>
      </c>
      <c r="R23" s="87">
        <v>581135.14</v>
      </c>
      <c r="S23" s="105">
        <f>R23/'10'!R$13*100</f>
        <v>0.14966339671672746</v>
      </c>
      <c r="T23" s="87">
        <v>26162</v>
      </c>
      <c r="U23" s="87">
        <v>21600</v>
      </c>
      <c r="V23" s="87">
        <v>565109</v>
      </c>
      <c r="W23" s="105">
        <f>V23/'10'!V$13*100</f>
        <v>0.13535510038868506</v>
      </c>
      <c r="X23" s="80" t="s">
        <v>208</v>
      </c>
      <c r="Y23" s="79" t="s">
        <v>109</v>
      </c>
      <c r="Z23" s="73"/>
      <c r="AA23" s="74"/>
    </row>
    <row r="24" spans="4:27" s="25" customFormat="1" ht="18" customHeight="1">
      <c r="D24" s="81" t="s">
        <v>110</v>
      </c>
      <c r="E24" s="76"/>
      <c r="F24" s="82" t="s">
        <v>250</v>
      </c>
      <c r="G24" s="86">
        <v>316115</v>
      </c>
      <c r="H24" s="86">
        <v>9000</v>
      </c>
      <c r="I24" s="86">
        <v>2845032</v>
      </c>
      <c r="J24" s="105">
        <f>I24/'10'!I$13*100</f>
        <v>0.7433597825824019</v>
      </c>
      <c r="K24" s="86">
        <v>355072</v>
      </c>
      <c r="L24" s="86">
        <v>8680</v>
      </c>
      <c r="M24" s="86">
        <v>3082021</v>
      </c>
      <c r="N24" s="105">
        <f>M24/'10'!M$13*100</f>
        <v>0.8175255920716942</v>
      </c>
      <c r="O24" s="105"/>
      <c r="P24" s="87">
        <v>318716.5260000001</v>
      </c>
      <c r="Q24" s="87">
        <v>10950</v>
      </c>
      <c r="R24" s="87">
        <v>3489945.9597000014</v>
      </c>
      <c r="S24" s="105">
        <f>R24/'10'!R$13*100</f>
        <v>0.898787787443935</v>
      </c>
      <c r="T24" s="87">
        <v>348818</v>
      </c>
      <c r="U24" s="87">
        <v>9675</v>
      </c>
      <c r="V24" s="87">
        <v>3374816</v>
      </c>
      <c r="W24" s="105">
        <f>V24/'10'!V$13*100</f>
        <v>0.8083370791711697</v>
      </c>
      <c r="X24" s="80" t="s">
        <v>208</v>
      </c>
      <c r="Y24" s="79" t="s">
        <v>111</v>
      </c>
      <c r="Z24" s="73"/>
      <c r="AA24" s="74"/>
    </row>
    <row r="25" spans="4:27" s="25" customFormat="1" ht="18" customHeight="1">
      <c r="D25" s="81" t="s">
        <v>112</v>
      </c>
      <c r="E25" s="76"/>
      <c r="F25" s="82" t="s">
        <v>250</v>
      </c>
      <c r="G25" s="86">
        <v>109382</v>
      </c>
      <c r="H25" s="86">
        <v>10300</v>
      </c>
      <c r="I25" s="86">
        <v>1126632</v>
      </c>
      <c r="J25" s="105">
        <f>I25/'10'!I$13*100</f>
        <v>0.2943702983201512</v>
      </c>
      <c r="K25" s="86">
        <v>132830</v>
      </c>
      <c r="L25" s="86">
        <v>9500</v>
      </c>
      <c r="M25" s="86">
        <v>1261889</v>
      </c>
      <c r="N25" s="105">
        <f>M25/'10'!M$13*100</f>
        <v>0.33472405017803514</v>
      </c>
      <c r="O25" s="105"/>
      <c r="P25" s="87">
        <v>88732.70400000001</v>
      </c>
      <c r="Q25" s="87">
        <v>11000</v>
      </c>
      <c r="R25" s="87">
        <v>976059.7440000001</v>
      </c>
      <c r="S25" s="105">
        <f>R25/'10'!R$13*100</f>
        <v>0.2513708200221715</v>
      </c>
      <c r="T25" s="87">
        <v>98713</v>
      </c>
      <c r="U25" s="87">
        <v>10500</v>
      </c>
      <c r="V25" s="87">
        <v>1036489</v>
      </c>
      <c r="W25" s="105">
        <f>V25/'10'!V$13*100</f>
        <v>0.24826019873470037</v>
      </c>
      <c r="X25" s="80" t="s">
        <v>208</v>
      </c>
      <c r="Y25" s="79" t="s">
        <v>113</v>
      </c>
      <c r="Z25" s="73"/>
      <c r="AA25" s="74"/>
    </row>
    <row r="26" spans="3:27" s="25" customFormat="1" ht="18" customHeight="1">
      <c r="C26" s="80"/>
      <c r="D26" s="81" t="s">
        <v>114</v>
      </c>
      <c r="E26" s="76"/>
      <c r="F26" s="82" t="s">
        <v>250</v>
      </c>
      <c r="G26" s="86">
        <v>73720</v>
      </c>
      <c r="H26" s="86">
        <v>16500</v>
      </c>
      <c r="I26" s="86">
        <v>1216382</v>
      </c>
      <c r="J26" s="105">
        <f>I26/'10'!I$13*100</f>
        <v>0.31782048815519376</v>
      </c>
      <c r="K26" s="86">
        <v>82256</v>
      </c>
      <c r="L26" s="86">
        <v>14850</v>
      </c>
      <c r="M26" s="86">
        <v>1221508</v>
      </c>
      <c r="N26" s="105">
        <f>M26/'10'!M$13*100</f>
        <v>0.3240127341508416</v>
      </c>
      <c r="O26" s="105"/>
      <c r="P26" s="87">
        <v>72895.79400000002</v>
      </c>
      <c r="Q26" s="87">
        <v>15000</v>
      </c>
      <c r="R26" s="87">
        <v>1093436.91</v>
      </c>
      <c r="S26" s="105">
        <f>R26/'10'!R$13*100</f>
        <v>0.2815997016563868</v>
      </c>
      <c r="T26" s="87">
        <v>69128</v>
      </c>
      <c r="U26" s="87">
        <v>16500</v>
      </c>
      <c r="V26" s="87">
        <v>1140605</v>
      </c>
      <c r="W26" s="105">
        <f>V26/'10'!V$13*100</f>
        <v>0.27319809855945687</v>
      </c>
      <c r="X26" s="80" t="s">
        <v>208</v>
      </c>
      <c r="Y26" s="79" t="s">
        <v>115</v>
      </c>
      <c r="Z26" s="73"/>
      <c r="AA26" s="74"/>
    </row>
    <row r="27" spans="4:27" s="25" customFormat="1" ht="18" customHeight="1">
      <c r="D27" s="81" t="s">
        <v>116</v>
      </c>
      <c r="E27" s="76"/>
      <c r="F27" s="82" t="s">
        <v>250</v>
      </c>
      <c r="G27" s="86">
        <v>219925</v>
      </c>
      <c r="H27" s="86">
        <v>13476</v>
      </c>
      <c r="I27" s="86">
        <v>2963725</v>
      </c>
      <c r="J27" s="105">
        <f>I27/'10'!I$13*100</f>
        <v>0.7743722993744987</v>
      </c>
      <c r="K27" s="86">
        <v>213948</v>
      </c>
      <c r="L27" s="86">
        <v>14136</v>
      </c>
      <c r="M27" s="86">
        <v>3024369</v>
      </c>
      <c r="N27" s="105">
        <f>M27/'10'!M$13*100</f>
        <v>0.8022330338983017</v>
      </c>
      <c r="O27" s="105"/>
      <c r="P27" s="87">
        <v>211157.346</v>
      </c>
      <c r="Q27" s="87">
        <v>15971</v>
      </c>
      <c r="R27" s="87">
        <v>3372338</v>
      </c>
      <c r="S27" s="105">
        <f>R27/'10'!R$13*100</f>
        <v>0.868499468052982</v>
      </c>
      <c r="T27" s="87">
        <v>231684</v>
      </c>
      <c r="U27" s="87">
        <v>15827</v>
      </c>
      <c r="V27" s="87">
        <v>3666973</v>
      </c>
      <c r="W27" s="105">
        <f>V27/'10'!V$13*100</f>
        <v>0.8783146234400754</v>
      </c>
      <c r="X27" s="80" t="s">
        <v>208</v>
      </c>
      <c r="Y27" s="79" t="s">
        <v>117</v>
      </c>
      <c r="Z27" s="73"/>
      <c r="AA27" s="74"/>
    </row>
    <row r="28" spans="4:27" s="25" customFormat="1" ht="18" customHeight="1">
      <c r="D28" s="81" t="s">
        <v>118</v>
      </c>
      <c r="E28" s="76"/>
      <c r="F28" s="82" t="s">
        <v>250</v>
      </c>
      <c r="G28" s="86">
        <v>72548</v>
      </c>
      <c r="H28" s="86">
        <v>18750</v>
      </c>
      <c r="I28" s="86">
        <v>1360272</v>
      </c>
      <c r="J28" s="105">
        <f>I28/'10'!I$13*100</f>
        <v>0.35541656409239997</v>
      </c>
      <c r="K28" s="86">
        <v>75871</v>
      </c>
      <c r="L28" s="86">
        <v>17400</v>
      </c>
      <c r="M28" s="86">
        <v>1320154</v>
      </c>
      <c r="N28" s="105">
        <f>M28/'10'!M$13*100</f>
        <v>0.3501792104842294</v>
      </c>
      <c r="O28" s="105"/>
      <c r="P28" s="87">
        <v>67917.19900000001</v>
      </c>
      <c r="Q28" s="87">
        <v>20900</v>
      </c>
      <c r="R28" s="87">
        <v>1419469.4591</v>
      </c>
      <c r="S28" s="105">
        <f>R28/'10'!R$13*100</f>
        <v>0.365564919692452</v>
      </c>
      <c r="T28" s="87">
        <v>67877</v>
      </c>
      <c r="U28" s="87">
        <v>20131</v>
      </c>
      <c r="V28" s="87">
        <v>1366427</v>
      </c>
      <c r="W28" s="105">
        <f>V28/'10'!V$13*100</f>
        <v>0.32728706100736277</v>
      </c>
      <c r="X28" s="80" t="s">
        <v>208</v>
      </c>
      <c r="Y28" s="79" t="s">
        <v>119</v>
      </c>
      <c r="Z28" s="73"/>
      <c r="AA28" s="74"/>
    </row>
    <row r="29" spans="4:27" s="25" customFormat="1" ht="18" customHeight="1">
      <c r="D29" s="81" t="s">
        <v>120</v>
      </c>
      <c r="E29" s="106"/>
      <c r="F29" s="82" t="s">
        <v>250</v>
      </c>
      <c r="G29" s="86">
        <v>673</v>
      </c>
      <c r="H29" s="86">
        <v>320000</v>
      </c>
      <c r="I29" s="86">
        <v>215433</v>
      </c>
      <c r="J29" s="105">
        <f>I29/'10'!I$13*100</f>
        <v>0.056289077958024576</v>
      </c>
      <c r="K29" s="86">
        <v>686</v>
      </c>
      <c r="L29" s="86">
        <v>310000</v>
      </c>
      <c r="M29" s="86">
        <v>212811</v>
      </c>
      <c r="N29" s="105">
        <f>M29/'10'!M$13*100</f>
        <v>0.056449465715635715</v>
      </c>
      <c r="O29" s="105"/>
      <c r="P29" s="87">
        <v>602.193</v>
      </c>
      <c r="Q29" s="87">
        <v>370000</v>
      </c>
      <c r="R29" s="87">
        <v>222811.41</v>
      </c>
      <c r="S29" s="105">
        <f>R29/'10'!R$13*100</f>
        <v>0.05738202726450755</v>
      </c>
      <c r="T29" s="87">
        <v>591</v>
      </c>
      <c r="U29" s="87">
        <v>430000</v>
      </c>
      <c r="V29" s="87">
        <v>254210</v>
      </c>
      <c r="W29" s="105">
        <f>V29/'10'!V$13*100</f>
        <v>0.0608884658885412</v>
      </c>
      <c r="X29" s="80" t="s">
        <v>208</v>
      </c>
      <c r="Y29" s="79" t="s">
        <v>121</v>
      </c>
      <c r="Z29" s="73"/>
      <c r="AA29" s="74"/>
    </row>
    <row r="30" spans="4:27" s="25" customFormat="1" ht="18" customHeight="1">
      <c r="D30" s="81" t="s">
        <v>122</v>
      </c>
      <c r="E30" s="76"/>
      <c r="F30" s="82" t="s">
        <v>250</v>
      </c>
      <c r="G30" s="86">
        <v>5130</v>
      </c>
      <c r="H30" s="86">
        <v>7640</v>
      </c>
      <c r="I30" s="86">
        <v>39190</v>
      </c>
      <c r="J30" s="105">
        <f>I30/'10'!I$13*100</f>
        <v>0.010239698491758379</v>
      </c>
      <c r="K30" s="86">
        <v>7445</v>
      </c>
      <c r="L30" s="86">
        <v>6900</v>
      </c>
      <c r="M30" s="86">
        <v>51369</v>
      </c>
      <c r="N30" s="105">
        <f>M30/'10'!M$13*100</f>
        <v>0.013625952626257527</v>
      </c>
      <c r="O30" s="105"/>
      <c r="P30" s="87">
        <v>4407.338999999999</v>
      </c>
      <c r="Q30" s="87">
        <v>7400</v>
      </c>
      <c r="R30" s="87">
        <v>32614.308599999993</v>
      </c>
      <c r="S30" s="105">
        <f>R30/'10'!R$13*100</f>
        <v>0.008399368530086779</v>
      </c>
      <c r="T30" s="87">
        <v>4621</v>
      </c>
      <c r="U30" s="87">
        <v>7000</v>
      </c>
      <c r="V30" s="87">
        <v>32349</v>
      </c>
      <c r="W30" s="105">
        <f>V30/'10'!V$13*100</f>
        <v>0.007748243511382005</v>
      </c>
      <c r="X30" s="80" t="s">
        <v>208</v>
      </c>
      <c r="Y30" s="79" t="s">
        <v>123</v>
      </c>
      <c r="Z30" s="73"/>
      <c r="AA30" s="74"/>
    </row>
    <row r="31" spans="4:27" s="25" customFormat="1" ht="18" customHeight="1">
      <c r="D31" s="81" t="s">
        <v>124</v>
      </c>
      <c r="E31" s="76"/>
      <c r="F31" s="33" t="s">
        <v>250</v>
      </c>
      <c r="G31" s="107">
        <v>51363</v>
      </c>
      <c r="H31" s="107">
        <v>13500</v>
      </c>
      <c r="I31" s="107">
        <v>693400</v>
      </c>
      <c r="J31" s="105">
        <f>I31/'10'!I$13*100</f>
        <v>0.18117394575619447</v>
      </c>
      <c r="K31" s="86">
        <v>52946</v>
      </c>
      <c r="L31" s="86">
        <v>12000</v>
      </c>
      <c r="M31" s="86">
        <v>635352</v>
      </c>
      <c r="N31" s="105">
        <f>M31/'10'!M$13*100</f>
        <v>0.16853114238155256</v>
      </c>
      <c r="O31" s="105"/>
      <c r="P31" s="87">
        <v>47900.312</v>
      </c>
      <c r="Q31" s="87">
        <v>13200</v>
      </c>
      <c r="R31" s="87">
        <v>632284.1183999999</v>
      </c>
      <c r="S31" s="105">
        <f>R31/'10'!R$13*100</f>
        <v>0.16283611562327044</v>
      </c>
      <c r="T31" s="87">
        <v>45373</v>
      </c>
      <c r="U31" s="87">
        <v>15180</v>
      </c>
      <c r="V31" s="87">
        <v>688756</v>
      </c>
      <c r="W31" s="105">
        <f>V31/'10'!V$13*100</f>
        <v>0.16497107199373778</v>
      </c>
      <c r="X31" s="106" t="s">
        <v>208</v>
      </c>
      <c r="Y31" s="108" t="s">
        <v>125</v>
      </c>
      <c r="Z31" s="73"/>
      <c r="AA31" s="74"/>
    </row>
    <row r="32" spans="4:27" s="25" customFormat="1" ht="18" customHeight="1">
      <c r="D32" s="81" t="s">
        <v>126</v>
      </c>
      <c r="E32" s="76"/>
      <c r="F32" s="33" t="s">
        <v>250</v>
      </c>
      <c r="G32" s="107">
        <v>28199</v>
      </c>
      <c r="H32" s="107">
        <v>10300</v>
      </c>
      <c r="I32" s="107">
        <v>290451</v>
      </c>
      <c r="J32" s="105">
        <f>I32/'10'!I$13*100</f>
        <v>0.07589003997524148</v>
      </c>
      <c r="K32" s="86">
        <v>37668</v>
      </c>
      <c r="L32" s="86">
        <v>7210</v>
      </c>
      <c r="M32" s="86">
        <v>271589</v>
      </c>
      <c r="N32" s="105">
        <f>M32/'10'!M$13*100</f>
        <v>0.07204070252122206</v>
      </c>
      <c r="O32" s="105"/>
      <c r="P32" s="87">
        <v>28060.316000000006</v>
      </c>
      <c r="Q32" s="87">
        <v>9500</v>
      </c>
      <c r="R32" s="87">
        <v>266573.00200000004</v>
      </c>
      <c r="S32" s="105">
        <f>R32/'10'!R$13*100</f>
        <v>0.06865222597328219</v>
      </c>
      <c r="T32" s="87">
        <v>29824</v>
      </c>
      <c r="U32" s="87">
        <v>8000</v>
      </c>
      <c r="V32" s="87">
        <v>238591</v>
      </c>
      <c r="W32" s="105">
        <f>V32/'10'!V$13*100</f>
        <v>0.05714739768228211</v>
      </c>
      <c r="X32" s="106" t="s">
        <v>208</v>
      </c>
      <c r="Y32" s="108" t="s">
        <v>127</v>
      </c>
      <c r="Z32" s="73"/>
      <c r="AA32" s="74"/>
    </row>
    <row r="33" spans="3:34" s="25" customFormat="1" ht="18" customHeight="1">
      <c r="C33" s="80"/>
      <c r="D33" s="81" t="s">
        <v>128</v>
      </c>
      <c r="E33" s="85"/>
      <c r="F33" s="82" t="s">
        <v>250</v>
      </c>
      <c r="G33" s="86">
        <v>28342</v>
      </c>
      <c r="H33" s="86">
        <v>25250</v>
      </c>
      <c r="I33" s="86">
        <v>715636</v>
      </c>
      <c r="J33" s="105">
        <f>I33/'10'!I$13*100</f>
        <v>0.18698384459933656</v>
      </c>
      <c r="K33" s="86">
        <v>35807</v>
      </c>
      <c r="L33" s="86">
        <v>20200</v>
      </c>
      <c r="M33" s="86">
        <v>723302</v>
      </c>
      <c r="N33" s="105">
        <f>M33/'10'!M$13*100</f>
        <v>0.1918604369654329</v>
      </c>
      <c r="O33" s="105"/>
      <c r="P33" s="87">
        <v>31313.457000000002</v>
      </c>
      <c r="Q33" s="87">
        <v>25600</v>
      </c>
      <c r="R33" s="87">
        <v>801624.4992000001</v>
      </c>
      <c r="S33" s="105">
        <f>R33/'10'!R$13*100</f>
        <v>0.20644741159795907</v>
      </c>
      <c r="T33" s="87">
        <v>29684</v>
      </c>
      <c r="U33" s="87">
        <v>27900</v>
      </c>
      <c r="V33" s="87">
        <v>828176</v>
      </c>
      <c r="W33" s="105">
        <f>V33/'10'!V$13*100</f>
        <v>0.1983649979375654</v>
      </c>
      <c r="X33" s="80" t="s">
        <v>208</v>
      </c>
      <c r="Y33" s="79" t="s">
        <v>129</v>
      </c>
      <c r="Z33" s="73"/>
      <c r="AA33" s="74"/>
      <c r="AB33" s="109"/>
      <c r="AC33" s="109"/>
      <c r="AD33" s="109"/>
      <c r="AE33" s="109"/>
      <c r="AF33" s="109"/>
      <c r="AG33" s="109"/>
      <c r="AH33" s="109"/>
    </row>
    <row r="34" spans="4:34" s="25" customFormat="1" ht="18" customHeight="1">
      <c r="D34" s="81" t="s">
        <v>130</v>
      </c>
      <c r="E34" s="85"/>
      <c r="F34" s="82" t="s">
        <v>250</v>
      </c>
      <c r="G34" s="86">
        <v>24844</v>
      </c>
      <c r="H34" s="86">
        <v>24500</v>
      </c>
      <c r="I34" s="86">
        <v>608679</v>
      </c>
      <c r="J34" s="105">
        <f>I34/'10'!I$13*100</f>
        <v>0.15903775040227097</v>
      </c>
      <c r="K34" s="86">
        <v>32431</v>
      </c>
      <c r="L34" s="86">
        <v>18560</v>
      </c>
      <c r="M34" s="86">
        <v>601910</v>
      </c>
      <c r="N34" s="105">
        <f>M34/'10'!M$13*100</f>
        <v>0.15966044005666197</v>
      </c>
      <c r="O34" s="105"/>
      <c r="P34" s="87">
        <v>25500.159000000003</v>
      </c>
      <c r="Q34" s="87">
        <v>21500</v>
      </c>
      <c r="R34" s="87">
        <v>548253.4185000001</v>
      </c>
      <c r="S34" s="105">
        <f>R34/'10'!R$13*100</f>
        <v>0.14119515965643983</v>
      </c>
      <c r="T34" s="87">
        <v>25834</v>
      </c>
      <c r="U34" s="87">
        <v>21500</v>
      </c>
      <c r="V34" s="87">
        <v>555436</v>
      </c>
      <c r="W34" s="105">
        <f>V34/'10'!V$13*100</f>
        <v>0.13303822013008051</v>
      </c>
      <c r="X34" s="80" t="s">
        <v>208</v>
      </c>
      <c r="Y34" s="79" t="s">
        <v>131</v>
      </c>
      <c r="Z34" s="73"/>
      <c r="AA34" s="74"/>
      <c r="AB34" s="109"/>
      <c r="AC34" s="109"/>
      <c r="AD34" s="109"/>
      <c r="AE34" s="109"/>
      <c r="AF34" s="109"/>
      <c r="AG34" s="109"/>
      <c r="AH34" s="109"/>
    </row>
    <row r="35" spans="4:34" s="25" customFormat="1" ht="18" customHeight="1">
      <c r="D35" s="81" t="s">
        <v>294</v>
      </c>
      <c r="E35" s="85"/>
      <c r="F35" s="82" t="s">
        <v>250</v>
      </c>
      <c r="G35" s="86">
        <v>118422</v>
      </c>
      <c r="H35" s="86">
        <v>12800</v>
      </c>
      <c r="I35" s="86">
        <v>1515808</v>
      </c>
      <c r="J35" s="105">
        <f>I35/'10'!I$13*100</f>
        <v>0.3960555471139394</v>
      </c>
      <c r="K35" s="86">
        <v>119275</v>
      </c>
      <c r="L35" s="86">
        <v>11000</v>
      </c>
      <c r="M35" s="86">
        <v>1312020</v>
      </c>
      <c r="N35" s="105">
        <f>M35/'10'!M$13*100</f>
        <v>0.34802161546267985</v>
      </c>
      <c r="O35" s="105"/>
      <c r="P35" s="87">
        <v>96841.00400000003</v>
      </c>
      <c r="Q35" s="87">
        <v>20000</v>
      </c>
      <c r="R35" s="87">
        <v>1936820.08</v>
      </c>
      <c r="S35" s="105">
        <f>R35/'10'!R$13*100</f>
        <v>0.49880148703787514</v>
      </c>
      <c r="T35" s="87">
        <v>110662</v>
      </c>
      <c r="U35" s="87">
        <v>18500</v>
      </c>
      <c r="V35" s="87">
        <v>2047243</v>
      </c>
      <c r="W35" s="105">
        <f>V35/'10'!V$13*100</f>
        <v>0.49035634149346896</v>
      </c>
      <c r="X35" s="80" t="s">
        <v>208</v>
      </c>
      <c r="Y35" s="79" t="s">
        <v>132</v>
      </c>
      <c r="Z35" s="73"/>
      <c r="AA35" s="74"/>
      <c r="AB35" s="109"/>
      <c r="AC35" s="109"/>
      <c r="AD35" s="109"/>
      <c r="AE35" s="109"/>
      <c r="AF35" s="109"/>
      <c r="AG35" s="109"/>
      <c r="AH35" s="109"/>
    </row>
    <row r="36" spans="4:34" s="25" customFormat="1" ht="18" customHeight="1">
      <c r="D36" s="81" t="s">
        <v>133</v>
      </c>
      <c r="E36" s="85"/>
      <c r="F36" s="82" t="s">
        <v>250</v>
      </c>
      <c r="G36" s="86">
        <v>30180</v>
      </c>
      <c r="H36" s="86">
        <v>30500</v>
      </c>
      <c r="I36" s="86">
        <v>920494</v>
      </c>
      <c r="J36" s="105">
        <f>I36/'10'!I$13*100</f>
        <v>0.24050985005033523</v>
      </c>
      <c r="K36" s="86">
        <v>30234</v>
      </c>
      <c r="L36" s="86">
        <v>25900</v>
      </c>
      <c r="M36" s="86">
        <v>783072</v>
      </c>
      <c r="N36" s="105">
        <f>M36/'10'!M$13*100</f>
        <v>0.20771480805444406</v>
      </c>
      <c r="O36" s="105"/>
      <c r="P36" s="87">
        <v>26272.49</v>
      </c>
      <c r="Q36" s="87">
        <v>31724</v>
      </c>
      <c r="R36" s="87">
        <v>833471</v>
      </c>
      <c r="S36" s="105">
        <f>R36/'10'!R$13*100</f>
        <v>0.21464904174421034</v>
      </c>
      <c r="T36" s="87">
        <v>24178</v>
      </c>
      <c r="U36" s="87">
        <v>31718</v>
      </c>
      <c r="V36" s="87">
        <v>766890</v>
      </c>
      <c r="W36" s="105">
        <f>V36/'10'!V$13*100</f>
        <v>0.18368575431833273</v>
      </c>
      <c r="X36" s="80" t="s">
        <v>208</v>
      </c>
      <c r="Y36" s="79" t="s">
        <v>134</v>
      </c>
      <c r="Z36" s="73"/>
      <c r="AA36" s="74"/>
      <c r="AB36" s="109"/>
      <c r="AC36" s="109"/>
      <c r="AD36" s="109"/>
      <c r="AE36" s="109"/>
      <c r="AF36" s="109"/>
      <c r="AG36" s="109"/>
      <c r="AH36" s="109"/>
    </row>
    <row r="37" spans="4:34" s="25" customFormat="1" ht="18" customHeight="1">
      <c r="D37" s="81" t="s">
        <v>135</v>
      </c>
      <c r="E37" s="85"/>
      <c r="F37" s="82" t="s">
        <v>250</v>
      </c>
      <c r="G37" s="86">
        <v>15138</v>
      </c>
      <c r="H37" s="86">
        <v>23000</v>
      </c>
      <c r="I37" s="86">
        <v>348177</v>
      </c>
      <c r="J37" s="105">
        <f>I37/'10'!I$13*100</f>
        <v>0.09097288853699814</v>
      </c>
      <c r="K37" s="86">
        <v>18911</v>
      </c>
      <c r="L37" s="86">
        <v>19550</v>
      </c>
      <c r="M37" s="86">
        <v>369703</v>
      </c>
      <c r="N37" s="105">
        <f>M37/'10'!M$13*100</f>
        <v>0.09806606248487001</v>
      </c>
      <c r="O37" s="105"/>
      <c r="P37" s="87">
        <v>16423.471999999998</v>
      </c>
      <c r="Q37" s="87">
        <v>25000</v>
      </c>
      <c r="R37" s="87">
        <v>410586.8</v>
      </c>
      <c r="S37" s="105">
        <f>R37/'10'!R$13*100</f>
        <v>0.10574100739296477</v>
      </c>
      <c r="T37" s="87">
        <v>14909</v>
      </c>
      <c r="U37" s="87">
        <v>26500</v>
      </c>
      <c r="V37" s="87">
        <v>395089</v>
      </c>
      <c r="W37" s="105">
        <f>V37/'10'!V$13*100</f>
        <v>0.09463185200990462</v>
      </c>
      <c r="X37" s="80" t="s">
        <v>208</v>
      </c>
      <c r="Y37" s="79" t="s">
        <v>136</v>
      </c>
      <c r="Z37" s="73"/>
      <c r="AA37" s="74"/>
      <c r="AB37" s="109"/>
      <c r="AC37" s="109"/>
      <c r="AD37" s="109"/>
      <c r="AE37" s="109"/>
      <c r="AF37" s="109"/>
      <c r="AG37" s="109"/>
      <c r="AH37" s="109"/>
    </row>
    <row r="38" spans="4:34" s="25" customFormat="1" ht="18" customHeight="1">
      <c r="D38" s="81" t="s">
        <v>137</v>
      </c>
      <c r="E38" s="85"/>
      <c r="F38" s="82" t="s">
        <v>250</v>
      </c>
      <c r="G38" s="86">
        <v>7852</v>
      </c>
      <c r="H38" s="86">
        <v>40500</v>
      </c>
      <c r="I38" s="86">
        <v>318012</v>
      </c>
      <c r="J38" s="105">
        <f>I38/'10'!I$13*100</f>
        <v>0.08309127320135407</v>
      </c>
      <c r="K38" s="86">
        <v>7811</v>
      </c>
      <c r="L38" s="86">
        <v>38000</v>
      </c>
      <c r="M38" s="86">
        <v>296829</v>
      </c>
      <c r="N38" s="105">
        <f>M38/'10'!M$13*100</f>
        <v>0.07873577239384447</v>
      </c>
      <c r="O38" s="105"/>
      <c r="P38" s="87">
        <v>6295.212000000001</v>
      </c>
      <c r="Q38" s="87">
        <v>45000</v>
      </c>
      <c r="R38" s="87">
        <v>283284.54</v>
      </c>
      <c r="S38" s="105">
        <f>R38/'10'!R$13*100</f>
        <v>0.0729560537222644</v>
      </c>
      <c r="T38" s="87">
        <v>7127</v>
      </c>
      <c r="U38" s="87">
        <v>41000</v>
      </c>
      <c r="V38" s="87">
        <v>292222</v>
      </c>
      <c r="W38" s="105">
        <f>V38/'10'!V$13*100</f>
        <v>0.0699931130910715</v>
      </c>
      <c r="X38" s="80" t="s">
        <v>208</v>
      </c>
      <c r="Y38" s="79" t="s">
        <v>138</v>
      </c>
      <c r="Z38" s="73"/>
      <c r="AA38" s="74"/>
      <c r="AB38" s="109"/>
      <c r="AC38" s="109"/>
      <c r="AD38" s="109"/>
      <c r="AE38" s="109"/>
      <c r="AF38" s="109"/>
      <c r="AG38" s="109"/>
      <c r="AH38" s="109"/>
    </row>
    <row r="39" spans="4:34" s="59" customFormat="1" ht="18" customHeight="1">
      <c r="D39" s="81" t="s">
        <v>139</v>
      </c>
      <c r="E39" s="85"/>
      <c r="F39" s="82" t="s">
        <v>250</v>
      </c>
      <c r="G39" s="86">
        <v>60629</v>
      </c>
      <c r="H39" s="86">
        <v>12000</v>
      </c>
      <c r="I39" s="86">
        <v>727550</v>
      </c>
      <c r="J39" s="105">
        <f>I39/'10'!I$13*100</f>
        <v>0.19009677564885966</v>
      </c>
      <c r="K39" s="86">
        <v>57273</v>
      </c>
      <c r="L39" s="86">
        <v>13000</v>
      </c>
      <c r="M39" s="86">
        <v>744553</v>
      </c>
      <c r="N39" s="105">
        <f>M39/'10'!M$13*100</f>
        <v>0.19749739932134014</v>
      </c>
      <c r="O39" s="105"/>
      <c r="P39" s="87">
        <v>43342.925</v>
      </c>
      <c r="Q39" s="87">
        <v>14850</v>
      </c>
      <c r="R39" s="87">
        <v>643642.43625</v>
      </c>
      <c r="S39" s="105">
        <f>R39/'10'!R$13*100</f>
        <v>0.16576129483445917</v>
      </c>
      <c r="T39" s="87">
        <v>41202</v>
      </c>
      <c r="U39" s="87">
        <v>15020</v>
      </c>
      <c r="V39" s="87">
        <v>618853</v>
      </c>
      <c r="W39" s="105">
        <f>V39/'10'!V$13*100</f>
        <v>0.14822788159600875</v>
      </c>
      <c r="X39" s="80" t="s">
        <v>208</v>
      </c>
      <c r="Y39" s="79" t="s">
        <v>140</v>
      </c>
      <c r="Z39" s="73"/>
      <c r="AA39" s="74"/>
      <c r="AB39" s="109"/>
      <c r="AC39" s="109"/>
      <c r="AD39" s="109"/>
      <c r="AE39" s="109"/>
      <c r="AF39" s="109"/>
      <c r="AG39" s="109"/>
      <c r="AH39" s="109"/>
    </row>
    <row r="40" spans="4:105" s="59" customFormat="1" ht="18" customHeight="1">
      <c r="D40" s="81" t="s">
        <v>141</v>
      </c>
      <c r="E40" s="76"/>
      <c r="F40" s="82" t="s">
        <v>250</v>
      </c>
      <c r="G40" s="86">
        <v>95164</v>
      </c>
      <c r="H40" s="86">
        <v>15288</v>
      </c>
      <c r="I40" s="86">
        <v>1454861</v>
      </c>
      <c r="J40" s="105">
        <f>I40/'10'!I$13*100</f>
        <v>0.38013110455264326</v>
      </c>
      <c r="K40" s="86">
        <v>116537</v>
      </c>
      <c r="L40" s="86">
        <v>15501</v>
      </c>
      <c r="M40" s="86">
        <v>1806420</v>
      </c>
      <c r="N40" s="105">
        <f>M40/'10'!M$13*100</f>
        <v>0.47916434704051325</v>
      </c>
      <c r="O40" s="105"/>
      <c r="P40" s="87">
        <v>111998.42900000002</v>
      </c>
      <c r="Q40" s="87">
        <v>17995</v>
      </c>
      <c r="R40" s="87">
        <v>2015410</v>
      </c>
      <c r="S40" s="105">
        <f>R40/'10'!R$13*100</f>
        <v>0.5190412446524222</v>
      </c>
      <c r="T40" s="87">
        <v>116644</v>
      </c>
      <c r="U40" s="87">
        <v>20681</v>
      </c>
      <c r="V40" s="87">
        <v>2412345</v>
      </c>
      <c r="W40" s="105">
        <f>V40/'10'!V$13*100</f>
        <v>0.5778056970374608</v>
      </c>
      <c r="X40" s="80" t="s">
        <v>208</v>
      </c>
      <c r="Y40" s="79" t="s">
        <v>142</v>
      </c>
      <c r="Z40" s="73"/>
      <c r="AA40" s="74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</row>
    <row r="41" spans="4:105" s="59" customFormat="1" ht="18" customHeight="1">
      <c r="D41" s="110" t="s">
        <v>143</v>
      </c>
      <c r="E41" s="76"/>
      <c r="F41" s="82" t="s">
        <v>250</v>
      </c>
      <c r="G41" s="86">
        <v>212488</v>
      </c>
      <c r="H41" s="86">
        <v>11500</v>
      </c>
      <c r="I41" s="86">
        <v>2443611</v>
      </c>
      <c r="J41" s="105">
        <f>I41/'10'!I$13*100</f>
        <v>0.638475117916412</v>
      </c>
      <c r="K41" s="86">
        <v>236322</v>
      </c>
      <c r="L41" s="86">
        <v>10500</v>
      </c>
      <c r="M41" s="86">
        <v>2481386</v>
      </c>
      <c r="N41" s="105">
        <f>M41/'10'!M$13*100</f>
        <v>0.6582033538410065</v>
      </c>
      <c r="O41" s="105"/>
      <c r="P41" s="87">
        <v>220773.133</v>
      </c>
      <c r="Q41" s="87">
        <v>12000</v>
      </c>
      <c r="R41" s="87">
        <v>2649277.596</v>
      </c>
      <c r="S41" s="105">
        <f>R41/'10'!R$13*100</f>
        <v>0.6822851632459981</v>
      </c>
      <c r="T41" s="87">
        <v>203275</v>
      </c>
      <c r="U41" s="87">
        <v>12500</v>
      </c>
      <c r="V41" s="87">
        <v>2540941</v>
      </c>
      <c r="W41" s="105">
        <f>V41/'10'!V$13*100</f>
        <v>0.6086070548101796</v>
      </c>
      <c r="X41" s="80" t="s">
        <v>208</v>
      </c>
      <c r="Y41" s="79" t="s">
        <v>144</v>
      </c>
      <c r="Z41" s="73"/>
      <c r="AA41" s="74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11"/>
      <c r="AS41" s="111"/>
      <c r="AT41" s="111"/>
      <c r="AU41" s="111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</row>
    <row r="42" spans="1:27" s="25" customFormat="1" ht="4.5" customHeight="1">
      <c r="A42" s="89"/>
      <c r="B42" s="89"/>
      <c r="C42" s="89"/>
      <c r="D42" s="90"/>
      <c r="E42" s="91"/>
      <c r="F42" s="92"/>
      <c r="G42" s="92"/>
      <c r="H42" s="92"/>
      <c r="I42" s="92"/>
      <c r="J42" s="92"/>
      <c r="K42" s="92"/>
      <c r="L42" s="92"/>
      <c r="M42" s="92"/>
      <c r="N42" s="92"/>
      <c r="O42" s="73"/>
      <c r="P42" s="92"/>
      <c r="Q42" s="92"/>
      <c r="R42" s="92"/>
      <c r="S42" s="92"/>
      <c r="T42" s="93"/>
      <c r="U42" s="94"/>
      <c r="V42" s="93"/>
      <c r="W42" s="92"/>
      <c r="X42" s="92"/>
      <c r="Y42" s="95"/>
      <c r="Z42" s="74"/>
      <c r="AA42" s="74"/>
    </row>
    <row r="43" spans="1:16" s="3" customFormat="1" ht="11.25" customHeight="1">
      <c r="A43" s="1" t="s">
        <v>333</v>
      </c>
      <c r="E43" s="4"/>
      <c r="P43" s="5" t="s">
        <v>357</v>
      </c>
    </row>
    <row r="44" spans="5:34" ht="10.5" customHeight="1">
      <c r="E44" s="100"/>
      <c r="F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96"/>
      <c r="U44" s="97"/>
      <c r="V44" s="96"/>
      <c r="W44" s="88"/>
      <c r="X44" s="88"/>
      <c r="Y44" s="101"/>
      <c r="Z44" s="98"/>
      <c r="AA44" s="88"/>
      <c r="AB44" s="59"/>
      <c r="AC44" s="59"/>
      <c r="AD44" s="59"/>
      <c r="AE44" s="59"/>
      <c r="AF44" s="59"/>
      <c r="AG44" s="59"/>
      <c r="AH44" s="59"/>
    </row>
    <row r="45" ht="10.5" customHeight="1"/>
    <row r="46" ht="10.5" customHeight="1"/>
  </sheetData>
  <mergeCells count="7">
    <mergeCell ref="T5:W5"/>
    <mergeCell ref="P2:Y2"/>
    <mergeCell ref="A2:N2"/>
    <mergeCell ref="A7:E7"/>
    <mergeCell ref="G5:J5"/>
    <mergeCell ref="K5:N5"/>
    <mergeCell ref="P5:S5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</sheetPr>
  <dimension ref="A1:BK42"/>
  <sheetViews>
    <sheetView workbookViewId="0" topLeftCell="A1">
      <pane xSplit="6" ySplit="12" topLeftCell="G13" activePane="bottomRight" state="frozen"/>
      <selection pane="topLeft" activeCell="K21" sqref="K21"/>
      <selection pane="topRight" activeCell="K21" sqref="K21"/>
      <selection pane="bottomLeft" activeCell="K21" sqref="K21"/>
      <selection pane="bottomRight" activeCell="D3" sqref="D3"/>
    </sheetView>
  </sheetViews>
  <sheetFormatPr defaultColWidth="9.00390625" defaultRowHeight="16.5"/>
  <cols>
    <col min="1" max="3" width="2.125" style="6" customWidth="1"/>
    <col min="4" max="4" width="11.75390625" style="6" customWidth="1"/>
    <col min="5" max="5" width="1.12109375" style="6" customWidth="1"/>
    <col min="6" max="6" width="5.625" style="6" customWidth="1"/>
    <col min="7" max="8" width="6.125" style="6" customWidth="1"/>
    <col min="9" max="9" width="8.75390625" style="6" customWidth="1"/>
    <col min="10" max="10" width="5.625" style="6" customWidth="1"/>
    <col min="11" max="11" width="6.125" style="6" customWidth="1"/>
    <col min="12" max="12" width="6.25390625" style="6" customWidth="1"/>
    <col min="13" max="13" width="8.625" style="6" customWidth="1"/>
    <col min="14" max="14" width="6.125" style="6" customWidth="1"/>
    <col min="15" max="15" width="13.625" style="6" customWidth="1"/>
    <col min="16" max="16" width="7.00390625" style="8" customWidth="1"/>
    <col min="17" max="17" width="7.125" style="8" customWidth="1"/>
    <col min="18" max="18" width="9.125" style="8" customWidth="1"/>
    <col min="19" max="19" width="6.125" style="6" customWidth="1"/>
    <col min="20" max="20" width="6.875" style="6" customWidth="1"/>
    <col min="21" max="21" width="7.25390625" style="6" customWidth="1"/>
    <col min="22" max="22" width="8.375" style="6" customWidth="1"/>
    <col min="23" max="23" width="5.625" style="6" customWidth="1"/>
    <col min="24" max="24" width="5.50390625" style="6" customWidth="1"/>
    <col min="25" max="25" width="16.00390625" style="6" customWidth="1"/>
    <col min="26" max="16384" width="9.00390625" style="6" customWidth="1"/>
  </cols>
  <sheetData>
    <row r="1" spans="1:25" s="190" customFormat="1" ht="10.5" customHeight="1">
      <c r="A1" s="216" t="s">
        <v>402</v>
      </c>
      <c r="M1" s="215"/>
      <c r="U1" s="191"/>
      <c r="V1" s="192"/>
      <c r="W1" s="192"/>
      <c r="Y1" s="215" t="s">
        <v>403</v>
      </c>
    </row>
    <row r="2" spans="1:25" ht="27" customHeight="1">
      <c r="A2" s="234" t="s">
        <v>371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P2" s="234" t="s">
        <v>291</v>
      </c>
      <c r="Q2" s="234"/>
      <c r="R2" s="234"/>
      <c r="S2" s="234"/>
      <c r="T2" s="234"/>
      <c r="U2" s="234"/>
      <c r="V2" s="234"/>
      <c r="W2" s="234"/>
      <c r="X2" s="234"/>
      <c r="Y2" s="234"/>
    </row>
    <row r="3" spans="4:25" ht="18" customHeight="1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2"/>
      <c r="S3" s="10"/>
      <c r="T3" s="10"/>
      <c r="U3" s="10"/>
      <c r="V3" s="10"/>
      <c r="W3" s="10"/>
      <c r="X3" s="10"/>
      <c r="Y3" s="10"/>
    </row>
    <row r="4" spans="4:25" ht="10.5" customHeight="1"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7"/>
      <c r="Q4" s="17"/>
      <c r="R4" s="17"/>
      <c r="S4" s="14"/>
      <c r="T4" s="14"/>
      <c r="U4" s="14"/>
      <c r="V4" s="14"/>
      <c r="W4" s="14"/>
      <c r="X4" s="14"/>
      <c r="Y4" s="14"/>
    </row>
    <row r="5" spans="1:25" s="25" customFormat="1" ht="18" customHeight="1">
      <c r="A5" s="18"/>
      <c r="B5" s="18"/>
      <c r="C5" s="18"/>
      <c r="D5" s="19"/>
      <c r="E5" s="20"/>
      <c r="F5" s="21" t="s">
        <v>246</v>
      </c>
      <c r="G5" s="231" t="s">
        <v>412</v>
      </c>
      <c r="H5" s="232"/>
      <c r="I5" s="232"/>
      <c r="J5" s="233"/>
      <c r="K5" s="231" t="s">
        <v>413</v>
      </c>
      <c r="L5" s="232"/>
      <c r="M5" s="232"/>
      <c r="N5" s="233"/>
      <c r="O5" s="22"/>
      <c r="P5" s="231" t="s">
        <v>414</v>
      </c>
      <c r="Q5" s="232"/>
      <c r="R5" s="232"/>
      <c r="S5" s="233"/>
      <c r="T5" s="231" t="s">
        <v>415</v>
      </c>
      <c r="U5" s="232"/>
      <c r="V5" s="232"/>
      <c r="W5" s="233"/>
      <c r="X5" s="23" t="s">
        <v>195</v>
      </c>
      <c r="Y5" s="24"/>
    </row>
    <row r="6" spans="1:25" s="25" customFormat="1" ht="4.5" customHeight="1">
      <c r="A6" s="19"/>
      <c r="B6" s="19"/>
      <c r="C6" s="19"/>
      <c r="D6" s="19"/>
      <c r="E6" s="26"/>
      <c r="F6" s="27"/>
      <c r="G6" s="28"/>
      <c r="H6" s="28"/>
      <c r="I6" s="28"/>
      <c r="J6" s="29"/>
      <c r="K6" s="28"/>
      <c r="L6" s="28"/>
      <c r="M6" s="28"/>
      <c r="N6" s="29"/>
      <c r="O6" s="30"/>
      <c r="P6" s="32"/>
      <c r="Q6" s="32"/>
      <c r="R6" s="32"/>
      <c r="S6" s="29"/>
      <c r="T6" s="19"/>
      <c r="U6" s="19"/>
      <c r="V6" s="19"/>
      <c r="W6" s="29"/>
      <c r="X6" s="19"/>
      <c r="Y6" s="24"/>
    </row>
    <row r="7" spans="1:25" s="25" customFormat="1" ht="14.25" customHeight="1">
      <c r="A7" s="228" t="s">
        <v>268</v>
      </c>
      <c r="B7" s="229"/>
      <c r="C7" s="229"/>
      <c r="D7" s="229"/>
      <c r="E7" s="230"/>
      <c r="F7" s="27"/>
      <c r="G7" s="21" t="s">
        <v>263</v>
      </c>
      <c r="H7" s="21" t="s">
        <v>264</v>
      </c>
      <c r="I7" s="21" t="s">
        <v>367</v>
      </c>
      <c r="J7" s="21" t="s">
        <v>265</v>
      </c>
      <c r="K7" s="21" t="s">
        <v>263</v>
      </c>
      <c r="L7" s="21" t="s">
        <v>264</v>
      </c>
      <c r="M7" s="21" t="s">
        <v>367</v>
      </c>
      <c r="N7" s="21" t="s">
        <v>265</v>
      </c>
      <c r="O7" s="195"/>
      <c r="P7" s="37" t="s">
        <v>263</v>
      </c>
      <c r="Q7" s="37" t="s">
        <v>264</v>
      </c>
      <c r="R7" s="34" t="s">
        <v>367</v>
      </c>
      <c r="S7" s="21" t="s">
        <v>265</v>
      </c>
      <c r="T7" s="112" t="s">
        <v>263</v>
      </c>
      <c r="U7" s="34" t="s">
        <v>264</v>
      </c>
      <c r="V7" s="34" t="s">
        <v>375</v>
      </c>
      <c r="W7" s="21" t="s">
        <v>265</v>
      </c>
      <c r="X7" s="38" t="s">
        <v>196</v>
      </c>
      <c r="Y7" s="39" t="s">
        <v>267</v>
      </c>
    </row>
    <row r="8" spans="1:25" s="25" customFormat="1" ht="11.25">
      <c r="A8" s="19"/>
      <c r="B8" s="19"/>
      <c r="C8" s="19"/>
      <c r="D8" s="19"/>
      <c r="E8" s="26"/>
      <c r="F8" s="27"/>
      <c r="G8" s="42" t="s">
        <v>196</v>
      </c>
      <c r="H8" s="41"/>
      <c r="I8" s="41"/>
      <c r="J8" s="40" t="s">
        <v>197</v>
      </c>
      <c r="K8" s="40" t="s">
        <v>196</v>
      </c>
      <c r="L8" s="41"/>
      <c r="M8" s="41"/>
      <c r="N8" s="40" t="s">
        <v>197</v>
      </c>
      <c r="O8" s="43"/>
      <c r="P8" s="113" t="s">
        <v>196</v>
      </c>
      <c r="Q8" s="45"/>
      <c r="R8" s="45"/>
      <c r="S8" s="40" t="s">
        <v>197</v>
      </c>
      <c r="T8" s="40" t="s">
        <v>196</v>
      </c>
      <c r="U8" s="41"/>
      <c r="V8" s="41"/>
      <c r="W8" s="40" t="s">
        <v>197</v>
      </c>
      <c r="X8" s="47" t="s">
        <v>198</v>
      </c>
      <c r="Y8" s="19"/>
    </row>
    <row r="9" spans="1:25" s="25" customFormat="1" ht="9" customHeight="1">
      <c r="A9" s="19"/>
      <c r="B9" s="19"/>
      <c r="C9" s="19"/>
      <c r="D9" s="19"/>
      <c r="E9" s="26"/>
      <c r="F9" s="21" t="s">
        <v>248</v>
      </c>
      <c r="G9" s="42" t="s">
        <v>198</v>
      </c>
      <c r="H9" s="42" t="s">
        <v>200</v>
      </c>
      <c r="I9" s="42" t="s">
        <v>201</v>
      </c>
      <c r="J9" s="42" t="s">
        <v>202</v>
      </c>
      <c r="K9" s="42" t="s">
        <v>198</v>
      </c>
      <c r="L9" s="42" t="s">
        <v>200</v>
      </c>
      <c r="M9" s="42" t="s">
        <v>201</v>
      </c>
      <c r="N9" s="42" t="s">
        <v>202</v>
      </c>
      <c r="O9" s="48"/>
      <c r="P9" s="50" t="s">
        <v>198</v>
      </c>
      <c r="Q9" s="50" t="s">
        <v>200</v>
      </c>
      <c r="R9" s="50" t="s">
        <v>201</v>
      </c>
      <c r="S9" s="42" t="s">
        <v>202</v>
      </c>
      <c r="T9" s="42" t="s">
        <v>198</v>
      </c>
      <c r="U9" s="42" t="s">
        <v>200</v>
      </c>
      <c r="V9" s="42" t="s">
        <v>201</v>
      </c>
      <c r="W9" s="42" t="s">
        <v>202</v>
      </c>
      <c r="X9" s="51"/>
      <c r="Y9" s="19"/>
    </row>
    <row r="10" spans="1:25" s="59" customFormat="1" ht="3.75" customHeight="1">
      <c r="A10" s="52"/>
      <c r="B10" s="52"/>
      <c r="C10" s="52"/>
      <c r="D10" s="52"/>
      <c r="E10" s="53"/>
      <c r="F10" s="54"/>
      <c r="G10" s="54"/>
      <c r="H10" s="54"/>
      <c r="I10" s="54"/>
      <c r="J10" s="55"/>
      <c r="K10" s="54"/>
      <c r="L10" s="54"/>
      <c r="M10" s="54"/>
      <c r="N10" s="55"/>
      <c r="O10" s="43"/>
      <c r="P10" s="57"/>
      <c r="Q10" s="57"/>
      <c r="R10" s="57"/>
      <c r="S10" s="55"/>
      <c r="T10" s="54"/>
      <c r="U10" s="54"/>
      <c r="V10" s="54"/>
      <c r="W10" s="55"/>
      <c r="X10" s="53"/>
      <c r="Y10" s="52"/>
    </row>
    <row r="11" spans="4:25" s="60" customFormat="1" ht="9.75" customHeight="1">
      <c r="D11" s="61"/>
      <c r="E11" s="62"/>
      <c r="H11" s="63" t="s">
        <v>397</v>
      </c>
      <c r="I11" s="64" t="s">
        <v>194</v>
      </c>
      <c r="J11" s="63" t="s">
        <v>203</v>
      </c>
      <c r="L11" s="63" t="s">
        <v>397</v>
      </c>
      <c r="M11" s="64" t="s">
        <v>194</v>
      </c>
      <c r="N11" s="63" t="s">
        <v>203</v>
      </c>
      <c r="O11" s="63"/>
      <c r="P11" s="65"/>
      <c r="Q11" s="115" t="s">
        <v>356</v>
      </c>
      <c r="R11" s="67" t="s">
        <v>194</v>
      </c>
      <c r="S11" s="63" t="s">
        <v>203</v>
      </c>
      <c r="T11" s="65"/>
      <c r="U11" s="115" t="s">
        <v>356</v>
      </c>
      <c r="V11" s="67" t="s">
        <v>194</v>
      </c>
      <c r="W11" s="63" t="s">
        <v>203</v>
      </c>
      <c r="X11" s="63"/>
      <c r="Y11" s="68"/>
    </row>
    <row r="12" spans="4:25" s="60" customFormat="1" ht="8.25" customHeight="1">
      <c r="D12" s="61"/>
      <c r="E12" s="62"/>
      <c r="H12" s="63" t="s">
        <v>204</v>
      </c>
      <c r="I12" s="63" t="s">
        <v>205</v>
      </c>
      <c r="J12" s="63"/>
      <c r="L12" s="63" t="s">
        <v>204</v>
      </c>
      <c r="M12" s="63" t="s">
        <v>205</v>
      </c>
      <c r="N12" s="63"/>
      <c r="O12" s="63"/>
      <c r="P12" s="114"/>
      <c r="Q12" s="66" t="s">
        <v>204</v>
      </c>
      <c r="R12" s="66" t="s">
        <v>205</v>
      </c>
      <c r="S12" s="63"/>
      <c r="T12" s="63"/>
      <c r="U12" s="63" t="s">
        <v>204</v>
      </c>
      <c r="V12" s="63" t="s">
        <v>205</v>
      </c>
      <c r="W12" s="63"/>
      <c r="X12" s="63"/>
      <c r="Y12" s="68"/>
    </row>
    <row r="13" spans="3:25" s="25" customFormat="1" ht="18.75" customHeight="1">
      <c r="C13" s="80"/>
      <c r="D13" s="81" t="s">
        <v>209</v>
      </c>
      <c r="E13" s="76"/>
      <c r="F13" s="82" t="s">
        <v>250</v>
      </c>
      <c r="G13" s="86">
        <v>33272</v>
      </c>
      <c r="H13" s="86">
        <v>23000</v>
      </c>
      <c r="I13" s="86">
        <v>765267</v>
      </c>
      <c r="J13" s="105">
        <f>I13/'10'!I$13*100</f>
        <v>0.1999516036155259</v>
      </c>
      <c r="K13" s="86">
        <v>41171</v>
      </c>
      <c r="L13" s="86">
        <v>21000</v>
      </c>
      <c r="M13" s="86">
        <v>864597</v>
      </c>
      <c r="N13" s="105">
        <f>M13/'10'!M$13*100</f>
        <v>0.22933983069174757</v>
      </c>
      <c r="O13" s="105"/>
      <c r="P13" s="87">
        <v>31481.415</v>
      </c>
      <c r="Q13" s="87">
        <v>25000</v>
      </c>
      <c r="R13" s="87">
        <v>787035.375</v>
      </c>
      <c r="S13" s="105">
        <f>R13/'10'!R$13*100</f>
        <v>0.20269018245691242</v>
      </c>
      <c r="T13" s="87">
        <v>24057</v>
      </c>
      <c r="U13" s="87">
        <v>27000</v>
      </c>
      <c r="V13" s="87">
        <v>649541</v>
      </c>
      <c r="W13" s="105">
        <f>V13/'10'!V$13*100</f>
        <v>0.1555782818209706</v>
      </c>
      <c r="X13" s="80" t="s">
        <v>208</v>
      </c>
      <c r="Y13" s="84" t="s">
        <v>297</v>
      </c>
    </row>
    <row r="14" spans="4:25" s="25" customFormat="1" ht="18.75" customHeight="1">
      <c r="D14" s="81" t="s">
        <v>210</v>
      </c>
      <c r="E14" s="76"/>
      <c r="F14" s="82" t="s">
        <v>250</v>
      </c>
      <c r="G14" s="86">
        <v>60307</v>
      </c>
      <c r="H14" s="86">
        <v>28660</v>
      </c>
      <c r="I14" s="86">
        <v>1728389</v>
      </c>
      <c r="J14" s="105">
        <f>I14/'10'!I$13*100</f>
        <v>0.4515994446662867</v>
      </c>
      <c r="K14" s="86">
        <v>73727</v>
      </c>
      <c r="L14" s="86">
        <v>25950</v>
      </c>
      <c r="M14" s="86">
        <v>1913219</v>
      </c>
      <c r="N14" s="105">
        <f>M14/'10'!M$13*100</f>
        <v>0.5074934582657985</v>
      </c>
      <c r="O14" s="105"/>
      <c r="P14" s="87">
        <v>50701.786</v>
      </c>
      <c r="Q14" s="87">
        <v>27000</v>
      </c>
      <c r="R14" s="87">
        <v>1368948.222</v>
      </c>
      <c r="S14" s="105">
        <f>R14/'10'!R$13*100</f>
        <v>0.35255386696086677</v>
      </c>
      <c r="T14" s="87">
        <v>48423</v>
      </c>
      <c r="U14" s="87">
        <v>27800</v>
      </c>
      <c r="V14" s="87">
        <v>1346172</v>
      </c>
      <c r="W14" s="105">
        <f>V14/'10'!V$13*100</f>
        <v>0.3224355765001742</v>
      </c>
      <c r="X14" s="80" t="s">
        <v>208</v>
      </c>
      <c r="Y14" s="84" t="s">
        <v>298</v>
      </c>
    </row>
    <row r="15" spans="2:25" s="25" customFormat="1" ht="18.75" customHeight="1">
      <c r="B15" s="80"/>
      <c r="C15" s="80"/>
      <c r="D15" s="81" t="s">
        <v>211</v>
      </c>
      <c r="E15" s="76"/>
      <c r="F15" s="82" t="s">
        <v>250</v>
      </c>
      <c r="G15" s="86">
        <v>5750</v>
      </c>
      <c r="H15" s="86">
        <v>99510</v>
      </c>
      <c r="I15" s="86">
        <v>572152</v>
      </c>
      <c r="J15" s="105">
        <f>I15/'10'!I$13*100</f>
        <v>0.14949384974372393</v>
      </c>
      <c r="K15" s="86">
        <v>6328</v>
      </c>
      <c r="L15" s="86">
        <v>92000</v>
      </c>
      <c r="M15" s="86">
        <v>582149</v>
      </c>
      <c r="N15" s="105">
        <f>M15/'10'!M$13*100</f>
        <v>0.1544187096385601</v>
      </c>
      <c r="O15" s="105"/>
      <c r="P15" s="87">
        <v>6096.127</v>
      </c>
      <c r="Q15" s="87">
        <v>93000</v>
      </c>
      <c r="R15" s="87">
        <v>566939.811</v>
      </c>
      <c r="S15" s="105">
        <f>R15/'10'!R$13*100</f>
        <v>0.14600758413645312</v>
      </c>
      <c r="T15" s="87">
        <v>6106</v>
      </c>
      <c r="U15" s="87">
        <v>91000</v>
      </c>
      <c r="V15" s="87">
        <v>555621</v>
      </c>
      <c r="W15" s="105">
        <f>V15/'10'!V$13*100</f>
        <v>0.13308253139316767</v>
      </c>
      <c r="X15" s="80" t="s">
        <v>208</v>
      </c>
      <c r="Y15" s="84" t="s">
        <v>299</v>
      </c>
    </row>
    <row r="16" spans="4:25" s="25" customFormat="1" ht="16.5" customHeight="1">
      <c r="D16" s="134"/>
      <c r="E16" s="76"/>
      <c r="F16" s="80"/>
      <c r="G16" s="86"/>
      <c r="H16" s="86"/>
      <c r="I16" s="86"/>
      <c r="J16" s="105"/>
      <c r="K16" s="86"/>
      <c r="L16" s="86"/>
      <c r="M16" s="86"/>
      <c r="N16" s="105"/>
      <c r="O16" s="105"/>
      <c r="P16" s="116"/>
      <c r="Q16" s="116"/>
      <c r="R16" s="116"/>
      <c r="S16" s="105"/>
      <c r="T16" s="87"/>
      <c r="U16" s="87"/>
      <c r="V16" s="87"/>
      <c r="W16" s="105"/>
      <c r="X16" s="80"/>
      <c r="Y16" s="79"/>
    </row>
    <row r="17" spans="3:25" s="25" customFormat="1" ht="18.75" customHeight="1">
      <c r="C17" s="80">
        <v>5</v>
      </c>
      <c r="D17" s="81" t="s">
        <v>74</v>
      </c>
      <c r="E17" s="76"/>
      <c r="F17" s="80"/>
      <c r="G17" s="86"/>
      <c r="H17" s="86"/>
      <c r="I17" s="86">
        <v>2857846</v>
      </c>
      <c r="J17" s="105">
        <f>I17/'10'!I$13*100</f>
        <v>0.7467078687389058</v>
      </c>
      <c r="K17" s="86"/>
      <c r="L17" s="86"/>
      <c r="M17" s="86">
        <v>2980841</v>
      </c>
      <c r="N17" s="105">
        <f>M17/'10'!M$13*100</f>
        <v>0.790686956187703</v>
      </c>
      <c r="O17" s="105"/>
      <c r="P17" s="116"/>
      <c r="Q17" s="116"/>
      <c r="R17" s="86">
        <v>3191407.85015</v>
      </c>
      <c r="S17" s="105">
        <f>R17/'10'!R$13*100</f>
        <v>0.8219033857802467</v>
      </c>
      <c r="T17" s="87"/>
      <c r="U17" s="87"/>
      <c r="V17" s="87">
        <v>3662672</v>
      </c>
      <c r="W17" s="105">
        <f>V17/'10'!V$13*100</f>
        <v>0.8772844464533849</v>
      </c>
      <c r="X17" s="80"/>
      <c r="Y17" s="79" t="s">
        <v>323</v>
      </c>
    </row>
    <row r="18" spans="4:25" s="25" customFormat="1" ht="18.75" customHeight="1">
      <c r="D18" s="81" t="s">
        <v>75</v>
      </c>
      <c r="E18" s="76"/>
      <c r="F18" s="82" t="s">
        <v>250</v>
      </c>
      <c r="G18" s="86">
        <v>5117</v>
      </c>
      <c r="H18" s="86">
        <v>54000</v>
      </c>
      <c r="I18" s="86">
        <v>276326</v>
      </c>
      <c r="J18" s="105">
        <f>I18/'10'!I$13*100</f>
        <v>0.07219941121290192</v>
      </c>
      <c r="K18" s="86">
        <v>4663</v>
      </c>
      <c r="L18" s="86">
        <v>56700</v>
      </c>
      <c r="M18" s="86">
        <v>264410</v>
      </c>
      <c r="N18" s="105">
        <f>M18/'10'!M$13*100</f>
        <v>0.07013642729873568</v>
      </c>
      <c r="O18" s="105"/>
      <c r="P18" s="87">
        <v>4303.656</v>
      </c>
      <c r="Q18" s="87">
        <v>65000</v>
      </c>
      <c r="R18" s="87">
        <v>279737.64</v>
      </c>
      <c r="S18" s="105">
        <f>R18/'10'!R$13*100</f>
        <v>0.07204259820172135</v>
      </c>
      <c r="T18" s="87">
        <v>3951</v>
      </c>
      <c r="U18" s="87">
        <v>70000</v>
      </c>
      <c r="V18" s="87">
        <v>276568</v>
      </c>
      <c r="W18" s="105">
        <f>V18/'10'!V$13*100</f>
        <v>0.066243661672877</v>
      </c>
      <c r="X18" s="80" t="s">
        <v>208</v>
      </c>
      <c r="Y18" s="84" t="s">
        <v>300</v>
      </c>
    </row>
    <row r="19" spans="4:25" s="25" customFormat="1" ht="18.75" customHeight="1">
      <c r="D19" s="81" t="s">
        <v>76</v>
      </c>
      <c r="E19" s="76"/>
      <c r="F19" s="82" t="s">
        <v>250</v>
      </c>
      <c r="G19" s="86">
        <v>4526</v>
      </c>
      <c r="H19" s="86">
        <v>570370</v>
      </c>
      <c r="I19" s="86">
        <v>2581519</v>
      </c>
      <c r="J19" s="105">
        <f>I19/'10'!I$13*100</f>
        <v>0.6745081962425516</v>
      </c>
      <c r="K19" s="86">
        <v>4643</v>
      </c>
      <c r="L19" s="86">
        <v>585000</v>
      </c>
      <c r="M19" s="86">
        <v>2716432</v>
      </c>
      <c r="N19" s="105">
        <f>M19/'10'!M$13*100</f>
        <v>0.7205507941453014</v>
      </c>
      <c r="O19" s="105"/>
      <c r="P19" s="87">
        <v>4183.855</v>
      </c>
      <c r="Q19" s="87">
        <v>695930</v>
      </c>
      <c r="R19" s="87">
        <v>2911670.2101499997</v>
      </c>
      <c r="S19" s="105">
        <f>R19/'10'!R$13*100</f>
        <v>0.7498607875785253</v>
      </c>
      <c r="T19" s="87">
        <v>4233</v>
      </c>
      <c r="U19" s="87">
        <v>800000</v>
      </c>
      <c r="V19" s="87">
        <v>3386104</v>
      </c>
      <c r="W19" s="105">
        <f>V19/'10'!V$13*100</f>
        <v>0.811040784780508</v>
      </c>
      <c r="X19" s="80" t="s">
        <v>208</v>
      </c>
      <c r="Y19" s="84" t="s">
        <v>301</v>
      </c>
    </row>
    <row r="20" spans="4:25" s="25" customFormat="1" ht="16.5" customHeight="1">
      <c r="D20" s="134"/>
      <c r="E20" s="76"/>
      <c r="F20" s="80"/>
      <c r="G20" s="86"/>
      <c r="H20" s="86"/>
      <c r="I20" s="86"/>
      <c r="J20" s="105"/>
      <c r="K20" s="86"/>
      <c r="L20" s="86"/>
      <c r="M20" s="86"/>
      <c r="N20" s="105"/>
      <c r="O20" s="105"/>
      <c r="P20" s="87"/>
      <c r="Q20" s="87"/>
      <c r="R20" s="87"/>
      <c r="S20" s="105"/>
      <c r="T20" s="87"/>
      <c r="U20" s="87"/>
      <c r="V20" s="87"/>
      <c r="W20" s="105"/>
      <c r="X20" s="80"/>
      <c r="Y20" s="79"/>
    </row>
    <row r="21" spans="3:25" s="25" customFormat="1" ht="18.75" customHeight="1">
      <c r="C21" s="80">
        <v>6</v>
      </c>
      <c r="D21" s="81" t="s">
        <v>77</v>
      </c>
      <c r="E21" s="76"/>
      <c r="F21" s="80"/>
      <c r="G21" s="86"/>
      <c r="H21" s="86"/>
      <c r="I21" s="86">
        <v>62300900</v>
      </c>
      <c r="J21" s="105">
        <f>I21/'10'!I$13*100</f>
        <v>16.278194227231175</v>
      </c>
      <c r="K21" s="86"/>
      <c r="L21" s="86"/>
      <c r="M21" s="86">
        <v>67665646</v>
      </c>
      <c r="N21" s="105">
        <f>M21/'10'!M$13*100</f>
        <v>17.948741202303182</v>
      </c>
      <c r="O21" s="105"/>
      <c r="P21" s="87"/>
      <c r="Q21" s="87"/>
      <c r="R21" s="87">
        <v>65595349</v>
      </c>
      <c r="S21" s="105">
        <f>R21/'10'!R$13*100</f>
        <v>16.893183812906564</v>
      </c>
      <c r="T21" s="87"/>
      <c r="U21" s="87"/>
      <c r="V21" s="87">
        <v>68146840</v>
      </c>
      <c r="W21" s="105">
        <f>V21/'10'!V$13*100</f>
        <v>16.322554355658212</v>
      </c>
      <c r="X21" s="80"/>
      <c r="Y21" s="79" t="s">
        <v>78</v>
      </c>
    </row>
    <row r="22" spans="4:25" s="25" customFormat="1" ht="18.75" customHeight="1">
      <c r="D22" s="81" t="s">
        <v>79</v>
      </c>
      <c r="E22" s="76"/>
      <c r="F22" s="82" t="s">
        <v>250</v>
      </c>
      <c r="G22" s="86">
        <v>148715</v>
      </c>
      <c r="H22" s="86">
        <v>22000</v>
      </c>
      <c r="I22" s="86">
        <v>3271740</v>
      </c>
      <c r="J22" s="105">
        <f>I22/'10'!I$13*100</f>
        <v>0.8548515219041991</v>
      </c>
      <c r="K22" s="86">
        <v>214277</v>
      </c>
      <c r="L22" s="86">
        <v>17500</v>
      </c>
      <c r="M22" s="86">
        <v>3749844</v>
      </c>
      <c r="N22" s="105">
        <f>M22/'10'!M$13*100</f>
        <v>0.9946698728777286</v>
      </c>
      <c r="O22" s="105"/>
      <c r="P22" s="87">
        <v>241729.07700000002</v>
      </c>
      <c r="Q22" s="87">
        <v>13650</v>
      </c>
      <c r="R22" s="87">
        <v>3299601.90105</v>
      </c>
      <c r="S22" s="105">
        <f>R22/'10'!R$13*100</f>
        <v>0.8497672818823419</v>
      </c>
      <c r="T22" s="87">
        <v>207702</v>
      </c>
      <c r="U22" s="87">
        <v>21840</v>
      </c>
      <c r="V22" s="87">
        <v>4536205</v>
      </c>
      <c r="W22" s="105">
        <f>V22/'10'!V$13*100</f>
        <v>1.0865133684982102</v>
      </c>
      <c r="X22" s="80" t="s">
        <v>208</v>
      </c>
      <c r="Y22" s="84" t="s">
        <v>339</v>
      </c>
    </row>
    <row r="23" spans="4:25" s="25" customFormat="1" ht="18.75" customHeight="1">
      <c r="D23" s="81" t="s">
        <v>80</v>
      </c>
      <c r="E23" s="76"/>
      <c r="F23" s="82" t="s">
        <v>250</v>
      </c>
      <c r="G23" s="86">
        <v>439872</v>
      </c>
      <c r="H23" s="86">
        <v>17500</v>
      </c>
      <c r="I23" s="86">
        <v>7697767</v>
      </c>
      <c r="J23" s="105">
        <f>I23/'10'!I$13*100</f>
        <v>2.011299135999169</v>
      </c>
      <c r="K23" s="86">
        <v>491588</v>
      </c>
      <c r="L23" s="86">
        <v>17000</v>
      </c>
      <c r="M23" s="86">
        <v>8356999</v>
      </c>
      <c r="N23" s="105">
        <f>M23/'10'!M$13*100</f>
        <v>2.2167469187969697</v>
      </c>
      <c r="O23" s="105"/>
      <c r="P23" s="87">
        <v>476811.185</v>
      </c>
      <c r="Q23" s="87">
        <v>14000</v>
      </c>
      <c r="R23" s="87">
        <v>6675356.59</v>
      </c>
      <c r="S23" s="105">
        <f>R23/'10'!R$13*100</f>
        <v>1.719146671383167</v>
      </c>
      <c r="T23" s="87">
        <v>452060</v>
      </c>
      <c r="U23" s="87">
        <v>14376</v>
      </c>
      <c r="V23" s="87">
        <v>6498808</v>
      </c>
      <c r="W23" s="105">
        <f>V23/'10'!V$13*100</f>
        <v>1.5565967083284633</v>
      </c>
      <c r="X23" s="80" t="s">
        <v>208</v>
      </c>
      <c r="Y23" s="84" t="s">
        <v>302</v>
      </c>
    </row>
    <row r="24" spans="4:25" s="25" customFormat="1" ht="18.75" customHeight="1">
      <c r="D24" s="81" t="s">
        <v>81</v>
      </c>
      <c r="E24" s="76"/>
      <c r="F24" s="82" t="s">
        <v>250</v>
      </c>
      <c r="G24" s="86">
        <v>93207</v>
      </c>
      <c r="H24" s="86">
        <v>21500</v>
      </c>
      <c r="I24" s="86">
        <v>2003960</v>
      </c>
      <c r="J24" s="105">
        <f>I24/'10'!I$13*100</f>
        <v>0.5236015868727768</v>
      </c>
      <c r="K24" s="86">
        <v>110645</v>
      </c>
      <c r="L24" s="86">
        <v>20500</v>
      </c>
      <c r="M24" s="86">
        <v>2268213</v>
      </c>
      <c r="N24" s="105">
        <f>M24/'10'!M$13*100</f>
        <v>0.6016578653324275</v>
      </c>
      <c r="O24" s="105"/>
      <c r="P24" s="87">
        <v>89726.90200000002</v>
      </c>
      <c r="Q24" s="87">
        <v>22550</v>
      </c>
      <c r="R24" s="87">
        <v>2023341.6401000004</v>
      </c>
      <c r="S24" s="105">
        <f>R24/'10'!R$13*100</f>
        <v>0.5210839299371233</v>
      </c>
      <c r="T24" s="87">
        <v>100689</v>
      </c>
      <c r="U24" s="87">
        <v>21000</v>
      </c>
      <c r="V24" s="87">
        <v>2114469</v>
      </c>
      <c r="W24" s="105">
        <f>V24/'10'!V$13*100</f>
        <v>0.5064583359383101</v>
      </c>
      <c r="X24" s="80" t="s">
        <v>208</v>
      </c>
      <c r="Y24" s="84" t="s">
        <v>303</v>
      </c>
    </row>
    <row r="25" spans="4:25" s="25" customFormat="1" ht="18.75" customHeight="1">
      <c r="D25" s="81" t="s">
        <v>83</v>
      </c>
      <c r="E25" s="76"/>
      <c r="F25" s="82" t="s">
        <v>250</v>
      </c>
      <c r="G25" s="86">
        <v>43656</v>
      </c>
      <c r="H25" s="86">
        <v>20350</v>
      </c>
      <c r="I25" s="86">
        <v>888391</v>
      </c>
      <c r="J25" s="105">
        <f>I25/'10'!I$13*100</f>
        <v>0.23212186738432558</v>
      </c>
      <c r="K25" s="86">
        <v>50535</v>
      </c>
      <c r="L25" s="86">
        <v>21500</v>
      </c>
      <c r="M25" s="86">
        <v>1086508</v>
      </c>
      <c r="N25" s="105">
        <f>M25/'10'!M$13*100</f>
        <v>0.28820312904767104</v>
      </c>
      <c r="O25" s="105"/>
      <c r="P25" s="87">
        <v>44880.518</v>
      </c>
      <c r="Q25" s="87">
        <v>27950</v>
      </c>
      <c r="R25" s="87">
        <v>1254410.4781</v>
      </c>
      <c r="S25" s="105">
        <f>R25/'10'!R$13*100</f>
        <v>0.32305623960289176</v>
      </c>
      <c r="T25" s="87">
        <v>54532</v>
      </c>
      <c r="U25" s="87">
        <v>21000</v>
      </c>
      <c r="V25" s="87">
        <v>1145170</v>
      </c>
      <c r="W25" s="105">
        <f>V25/'10'!V$13*100</f>
        <v>0.2742915089161745</v>
      </c>
      <c r="X25" s="80" t="s">
        <v>208</v>
      </c>
      <c r="Y25" s="84" t="s">
        <v>304</v>
      </c>
    </row>
    <row r="26" spans="3:25" s="25" customFormat="1" ht="18.75" customHeight="1">
      <c r="C26" s="80"/>
      <c r="D26" s="81" t="s">
        <v>82</v>
      </c>
      <c r="E26" s="76"/>
      <c r="F26" s="82" t="s">
        <v>250</v>
      </c>
      <c r="G26" s="86">
        <v>69830</v>
      </c>
      <c r="H26" s="86">
        <v>26500</v>
      </c>
      <c r="I26" s="86">
        <v>1850496</v>
      </c>
      <c r="J26" s="105">
        <f>I26/'10'!I$13*100</f>
        <v>0.48350398316419785</v>
      </c>
      <c r="K26" s="86">
        <v>73571</v>
      </c>
      <c r="L26" s="86">
        <v>27000</v>
      </c>
      <c r="M26" s="86">
        <v>1986418</v>
      </c>
      <c r="N26" s="105">
        <f>M26/'10'!M$13*100</f>
        <v>0.5269099566654057</v>
      </c>
      <c r="O26" s="105"/>
      <c r="P26" s="87">
        <v>63711.204</v>
      </c>
      <c r="Q26" s="87">
        <v>29160</v>
      </c>
      <c r="R26" s="87">
        <v>1857818.7086399999</v>
      </c>
      <c r="S26" s="105">
        <f>R26/'10'!R$13*100</f>
        <v>0.47845576576034715</v>
      </c>
      <c r="T26" s="87">
        <v>68061</v>
      </c>
      <c r="U26" s="87">
        <v>24000</v>
      </c>
      <c r="V26" s="87">
        <v>1633471</v>
      </c>
      <c r="W26" s="105">
        <f>V26/'10'!V$13*100</f>
        <v>0.3912495309524459</v>
      </c>
      <c r="X26" s="80" t="s">
        <v>208</v>
      </c>
      <c r="Y26" s="84" t="s">
        <v>336</v>
      </c>
    </row>
    <row r="27" spans="4:25" s="25" customFormat="1" ht="18.75" customHeight="1">
      <c r="D27" s="81" t="s">
        <v>274</v>
      </c>
      <c r="E27" s="76"/>
      <c r="F27" s="82" t="s">
        <v>250</v>
      </c>
      <c r="G27" s="86">
        <v>766</v>
      </c>
      <c r="H27" s="86">
        <v>15000</v>
      </c>
      <c r="I27" s="86">
        <v>11490</v>
      </c>
      <c r="J27" s="105">
        <f>I27/'10'!I$13*100</f>
        <v>0.003002146865789839</v>
      </c>
      <c r="K27" s="86">
        <v>977</v>
      </c>
      <c r="L27" s="86">
        <v>15000</v>
      </c>
      <c r="M27" s="86">
        <v>14653</v>
      </c>
      <c r="N27" s="105">
        <f>M27/'10'!M$13*100</f>
        <v>0.0038868010635315377</v>
      </c>
      <c r="O27" s="105"/>
      <c r="P27" s="87">
        <v>801.2879999999999</v>
      </c>
      <c r="Q27" s="87">
        <v>20000</v>
      </c>
      <c r="R27" s="87">
        <v>16025.76</v>
      </c>
      <c r="S27" s="105">
        <f>R27/'10'!R$13*100</f>
        <v>0.004127215016746469</v>
      </c>
      <c r="T27" s="87">
        <v>862</v>
      </c>
      <c r="U27" s="87">
        <v>17500</v>
      </c>
      <c r="V27" s="87">
        <v>15081</v>
      </c>
      <c r="W27" s="105">
        <f>V27/'10'!V$13*100</f>
        <v>0.0036122062627948932</v>
      </c>
      <c r="X27" s="80" t="s">
        <v>208</v>
      </c>
      <c r="Y27" s="84" t="s">
        <v>337</v>
      </c>
    </row>
    <row r="28" spans="4:25" s="25" customFormat="1" ht="18.75" customHeight="1">
      <c r="D28" s="81" t="s">
        <v>275</v>
      </c>
      <c r="E28" s="76"/>
      <c r="F28" s="82" t="s">
        <v>250</v>
      </c>
      <c r="G28" s="86">
        <v>9504</v>
      </c>
      <c r="H28" s="86">
        <v>27600</v>
      </c>
      <c r="I28" s="86">
        <v>262312</v>
      </c>
      <c r="J28" s="105">
        <f>I28/'10'!I$13*100</f>
        <v>0.06853778491375669</v>
      </c>
      <c r="K28" s="86">
        <v>10508</v>
      </c>
      <c r="L28" s="86">
        <v>28000</v>
      </c>
      <c r="M28" s="86">
        <v>294212</v>
      </c>
      <c r="N28" s="105">
        <f>M28/'10'!M$13*100</f>
        <v>0.07804159656751115</v>
      </c>
      <c r="O28" s="105"/>
      <c r="P28" s="87">
        <v>8776.701</v>
      </c>
      <c r="Q28" s="87">
        <v>32000</v>
      </c>
      <c r="R28" s="87">
        <v>280854.432</v>
      </c>
      <c r="S28" s="105">
        <f>R28/'10'!R$13*100</f>
        <v>0.07233021268696149</v>
      </c>
      <c r="T28" s="87">
        <v>10174</v>
      </c>
      <c r="U28" s="87">
        <v>27000</v>
      </c>
      <c r="V28" s="87">
        <v>274709</v>
      </c>
      <c r="W28" s="105">
        <f>V28/'10'!V$13*100</f>
        <v>0.06579839335893657</v>
      </c>
      <c r="X28" s="80" t="s">
        <v>208</v>
      </c>
      <c r="Y28" s="84" t="s">
        <v>338</v>
      </c>
    </row>
    <row r="29" spans="4:25" s="25" customFormat="1" ht="18.75" customHeight="1">
      <c r="D29" s="81" t="s">
        <v>276</v>
      </c>
      <c r="E29" s="76"/>
      <c r="F29" s="82" t="s">
        <v>250</v>
      </c>
      <c r="G29" s="86">
        <v>193847</v>
      </c>
      <c r="H29" s="86">
        <v>10200</v>
      </c>
      <c r="I29" s="86">
        <v>1977240</v>
      </c>
      <c r="J29" s="105">
        <f>I29/'10'!I$13*100</f>
        <v>0.5166200930299653</v>
      </c>
      <c r="K29" s="86">
        <v>228225</v>
      </c>
      <c r="L29" s="86">
        <v>9500</v>
      </c>
      <c r="M29" s="86">
        <v>2168139</v>
      </c>
      <c r="N29" s="105">
        <f>M29/'10'!M$13*100</f>
        <v>0.5751126029539483</v>
      </c>
      <c r="O29" s="105"/>
      <c r="P29" s="87">
        <v>192909.62200000003</v>
      </c>
      <c r="Q29" s="87">
        <v>10450</v>
      </c>
      <c r="R29" s="87">
        <v>2015905.5499000004</v>
      </c>
      <c r="S29" s="105">
        <f>R29/'10'!R$13*100</f>
        <v>0.5191688667426588</v>
      </c>
      <c r="T29" s="87">
        <v>254125</v>
      </c>
      <c r="U29" s="87">
        <v>9000</v>
      </c>
      <c r="V29" s="87">
        <v>2287126</v>
      </c>
      <c r="W29" s="105">
        <f>V29/'10'!V$13*100</f>
        <v>0.547813199456338</v>
      </c>
      <c r="X29" s="80" t="s">
        <v>208</v>
      </c>
      <c r="Y29" s="84" t="s">
        <v>305</v>
      </c>
    </row>
    <row r="30" spans="4:25" s="25" customFormat="1" ht="18.75" customHeight="1">
      <c r="D30" s="81" t="s">
        <v>277</v>
      </c>
      <c r="E30" s="76"/>
      <c r="F30" s="82" t="s">
        <v>250</v>
      </c>
      <c r="G30" s="86">
        <v>16581</v>
      </c>
      <c r="H30" s="86">
        <v>27630</v>
      </c>
      <c r="I30" s="86">
        <v>458142</v>
      </c>
      <c r="J30" s="105">
        <f>I30/'10'!I$13*100</f>
        <v>0.11970492335828446</v>
      </c>
      <c r="K30" s="86">
        <v>16918</v>
      </c>
      <c r="L30" s="86">
        <v>30100</v>
      </c>
      <c r="M30" s="86">
        <v>509227</v>
      </c>
      <c r="N30" s="105">
        <f>M30/'10'!M$13*100</f>
        <v>0.13507568724349786</v>
      </c>
      <c r="O30" s="105"/>
      <c r="P30" s="87">
        <v>17166.13</v>
      </c>
      <c r="Q30" s="87">
        <v>20000</v>
      </c>
      <c r="R30" s="87">
        <v>343322.6</v>
      </c>
      <c r="S30" s="105">
        <f>R30/'10'!R$13*100</f>
        <v>0.08841803385976336</v>
      </c>
      <c r="T30" s="87">
        <v>18606</v>
      </c>
      <c r="U30" s="87">
        <v>17500</v>
      </c>
      <c r="V30" s="87">
        <v>325609</v>
      </c>
      <c r="W30" s="105">
        <f>V30/'10'!V$13*100</f>
        <v>0.07798997871642348</v>
      </c>
      <c r="X30" s="80" t="s">
        <v>208</v>
      </c>
      <c r="Y30" s="84" t="s">
        <v>306</v>
      </c>
    </row>
    <row r="31" spans="4:25" s="25" customFormat="1" ht="18.75" customHeight="1">
      <c r="D31" s="81" t="s">
        <v>278</v>
      </c>
      <c r="E31" s="76"/>
      <c r="F31" s="33" t="s">
        <v>250</v>
      </c>
      <c r="G31" s="86">
        <v>8180</v>
      </c>
      <c r="H31" s="86">
        <v>17360</v>
      </c>
      <c r="I31" s="86">
        <v>142011</v>
      </c>
      <c r="J31" s="105">
        <f>I31/'10'!I$13*100</f>
        <v>0.037105124330520524</v>
      </c>
      <c r="K31" s="86">
        <v>10122</v>
      </c>
      <c r="L31" s="86">
        <v>16500</v>
      </c>
      <c r="M31" s="86">
        <v>167020</v>
      </c>
      <c r="N31" s="105">
        <f>M31/'10'!M$13*100</f>
        <v>0.04430311292097437</v>
      </c>
      <c r="O31" s="105"/>
      <c r="P31" s="87">
        <v>9167.262999999999</v>
      </c>
      <c r="Q31" s="87">
        <v>16030</v>
      </c>
      <c r="R31" s="87">
        <v>146951.22588999997</v>
      </c>
      <c r="S31" s="105">
        <f>R31/'10'!R$13*100</f>
        <v>0.037845275744957524</v>
      </c>
      <c r="T31" s="87">
        <v>9339</v>
      </c>
      <c r="U31" s="87">
        <v>15000</v>
      </c>
      <c r="V31" s="87">
        <v>140087</v>
      </c>
      <c r="W31" s="105">
        <f>V31/'10'!V$13*100</f>
        <v>0.033553686011282294</v>
      </c>
      <c r="X31" s="106" t="s">
        <v>208</v>
      </c>
      <c r="Y31" s="124" t="s">
        <v>340</v>
      </c>
    </row>
    <row r="32" spans="3:25" s="25" customFormat="1" ht="18.75" customHeight="1">
      <c r="C32" s="80"/>
      <c r="D32" s="81" t="s">
        <v>279</v>
      </c>
      <c r="E32" s="85"/>
      <c r="F32" s="33" t="s">
        <v>250</v>
      </c>
      <c r="G32" s="86">
        <v>35991</v>
      </c>
      <c r="H32" s="86">
        <v>18390</v>
      </c>
      <c r="I32" s="86">
        <v>661857</v>
      </c>
      <c r="J32" s="105">
        <f>I32/'10'!I$13*100</f>
        <v>0.17293228182341736</v>
      </c>
      <c r="K32" s="86">
        <v>47490</v>
      </c>
      <c r="L32" s="86">
        <v>22731</v>
      </c>
      <c r="M32" s="86">
        <v>1079486</v>
      </c>
      <c r="N32" s="105">
        <f>M32/'10'!M$13*100</f>
        <v>0.286340499069638</v>
      </c>
      <c r="O32" s="105"/>
      <c r="P32" s="87">
        <v>45934</v>
      </c>
      <c r="Q32" s="87">
        <v>24086</v>
      </c>
      <c r="R32" s="87">
        <v>1106373</v>
      </c>
      <c r="S32" s="105">
        <f>R32/'10'!R$13*100</f>
        <v>0.2849312144773691</v>
      </c>
      <c r="T32" s="87">
        <v>47526</v>
      </c>
      <c r="U32" s="87">
        <v>23369</v>
      </c>
      <c r="V32" s="87">
        <v>1110632</v>
      </c>
      <c r="W32" s="105">
        <f>V32/'10'!V$13*100</f>
        <v>0.26601895537831827</v>
      </c>
      <c r="X32" s="106" t="s">
        <v>208</v>
      </c>
      <c r="Y32" s="124" t="s">
        <v>341</v>
      </c>
    </row>
    <row r="33" spans="4:25" s="25" customFormat="1" ht="18.75" customHeight="1">
      <c r="D33" s="81" t="s">
        <v>84</v>
      </c>
      <c r="E33" s="85"/>
      <c r="F33" s="33" t="s">
        <v>250</v>
      </c>
      <c r="G33" s="86">
        <v>102790</v>
      </c>
      <c r="H33" s="86">
        <v>27400</v>
      </c>
      <c r="I33" s="86">
        <v>2816447</v>
      </c>
      <c r="J33" s="105">
        <f>I33/'10'!I$13*100</f>
        <v>0.7358909951012355</v>
      </c>
      <c r="K33" s="86">
        <v>102693</v>
      </c>
      <c r="L33" s="86">
        <v>28000</v>
      </c>
      <c r="M33" s="86">
        <v>2875406</v>
      </c>
      <c r="N33" s="105">
        <f>M33/'10'!M$13*100</f>
        <v>0.7627196546021269</v>
      </c>
      <c r="O33" s="105"/>
      <c r="P33" s="87">
        <v>108611.88299999999</v>
      </c>
      <c r="Q33" s="87">
        <v>25500</v>
      </c>
      <c r="R33" s="87">
        <v>2769603.0164999994</v>
      </c>
      <c r="S33" s="105">
        <f>R33/'10'!R$13*100</f>
        <v>0.7132733274506243</v>
      </c>
      <c r="T33" s="87">
        <v>101909</v>
      </c>
      <c r="U33" s="87">
        <v>31100</v>
      </c>
      <c r="V33" s="87">
        <v>3169370</v>
      </c>
      <c r="W33" s="105">
        <f>V33/'10'!V$13*100</f>
        <v>0.7591285831917147</v>
      </c>
      <c r="X33" s="106" t="s">
        <v>208</v>
      </c>
      <c r="Y33" s="124" t="s">
        <v>307</v>
      </c>
    </row>
    <row r="34" spans="4:25" s="25" customFormat="1" ht="18.75" customHeight="1">
      <c r="D34" s="81" t="s">
        <v>85</v>
      </c>
      <c r="E34" s="85"/>
      <c r="F34" s="33" t="s">
        <v>250</v>
      </c>
      <c r="G34" s="107">
        <v>149996</v>
      </c>
      <c r="H34" s="107">
        <v>40500</v>
      </c>
      <c r="I34" s="107">
        <v>6074843</v>
      </c>
      <c r="J34" s="105">
        <f>I34/'10'!I$13*100</f>
        <v>1.5872559506192638</v>
      </c>
      <c r="K34" s="107">
        <v>191332</v>
      </c>
      <c r="L34" s="107">
        <v>33450</v>
      </c>
      <c r="M34" s="107">
        <v>6400061</v>
      </c>
      <c r="N34" s="105">
        <f>M34/'10'!M$13*100</f>
        <v>1.69765671886076</v>
      </c>
      <c r="O34" s="105"/>
      <c r="P34" s="87">
        <v>215291.51899999994</v>
      </c>
      <c r="Q34" s="87">
        <v>31550</v>
      </c>
      <c r="R34" s="87">
        <v>6792447.424449998</v>
      </c>
      <c r="S34" s="105">
        <f>R34/'10'!R$13*100</f>
        <v>1.7493018122479627</v>
      </c>
      <c r="T34" s="87">
        <v>176716</v>
      </c>
      <c r="U34" s="87">
        <v>37500</v>
      </c>
      <c r="V34" s="87">
        <v>6626867</v>
      </c>
      <c r="W34" s="105">
        <f>V34/'10'!V$13*100</f>
        <v>1.587269443678059</v>
      </c>
      <c r="X34" s="106" t="s">
        <v>208</v>
      </c>
      <c r="Y34" s="124" t="s">
        <v>308</v>
      </c>
    </row>
    <row r="35" spans="4:25" s="25" customFormat="1" ht="18.75" customHeight="1">
      <c r="D35" s="81" t="s">
        <v>86</v>
      </c>
      <c r="E35" s="85"/>
      <c r="F35" s="33" t="s">
        <v>250</v>
      </c>
      <c r="G35" s="86">
        <v>138095</v>
      </c>
      <c r="H35" s="86">
        <v>73000</v>
      </c>
      <c r="I35" s="86">
        <v>10080945</v>
      </c>
      <c r="J35" s="105">
        <f>I35/'10'!I$13*100</f>
        <v>2.633984111048716</v>
      </c>
      <c r="K35" s="86">
        <v>141563</v>
      </c>
      <c r="L35" s="86">
        <v>69500</v>
      </c>
      <c r="M35" s="86">
        <v>9838625</v>
      </c>
      <c r="N35" s="105">
        <f>M35/'10'!M$13*100</f>
        <v>2.6097576000606004</v>
      </c>
      <c r="O35" s="105"/>
      <c r="P35" s="87">
        <v>134497.438</v>
      </c>
      <c r="Q35" s="87">
        <v>63940</v>
      </c>
      <c r="R35" s="87">
        <v>8599766.185719999</v>
      </c>
      <c r="S35" s="105">
        <f>R35/'10'!R$13*100</f>
        <v>2.2147520081551257</v>
      </c>
      <c r="T35" s="87">
        <v>144195</v>
      </c>
      <c r="U35" s="87">
        <v>60000</v>
      </c>
      <c r="V35" s="87">
        <v>8651698</v>
      </c>
      <c r="W35" s="105">
        <f>V35/'10'!V$13*100</f>
        <v>2.0722576552887775</v>
      </c>
      <c r="X35" s="80" t="s">
        <v>208</v>
      </c>
      <c r="Y35" s="84" t="s">
        <v>342</v>
      </c>
    </row>
    <row r="36" spans="4:25" s="25" customFormat="1" ht="18.75" customHeight="1">
      <c r="D36" s="81" t="s">
        <v>87</v>
      </c>
      <c r="E36" s="85"/>
      <c r="F36" s="33" t="s">
        <v>250</v>
      </c>
      <c r="G36" s="86">
        <v>137166</v>
      </c>
      <c r="H36" s="86">
        <v>15300</v>
      </c>
      <c r="I36" s="86">
        <v>2098646</v>
      </c>
      <c r="J36" s="105">
        <f>I36/'10'!I$13*100</f>
        <v>0.5483414718278835</v>
      </c>
      <c r="K36" s="86">
        <v>170169</v>
      </c>
      <c r="L36" s="86">
        <v>14200</v>
      </c>
      <c r="M36" s="86">
        <v>2416396</v>
      </c>
      <c r="N36" s="105">
        <f>M36/'10'!M$13*100</f>
        <v>0.6409643446880061</v>
      </c>
      <c r="O36" s="105"/>
      <c r="P36" s="87">
        <v>131703.108</v>
      </c>
      <c r="Q36" s="87">
        <v>16900</v>
      </c>
      <c r="R36" s="87">
        <v>2225782.5252000005</v>
      </c>
      <c r="S36" s="105">
        <f>R36/'10'!R$13*100</f>
        <v>0.57321980748603</v>
      </c>
      <c r="T36" s="87">
        <v>141065</v>
      </c>
      <c r="U36" s="87">
        <v>19700</v>
      </c>
      <c r="V36" s="87">
        <v>2778974</v>
      </c>
      <c r="W36" s="105">
        <f>V36/'10'!V$13*100</f>
        <v>0.6656208001421773</v>
      </c>
      <c r="X36" s="80" t="s">
        <v>208</v>
      </c>
      <c r="Y36" s="84" t="s">
        <v>309</v>
      </c>
    </row>
    <row r="37" spans="3:63" s="25" customFormat="1" ht="18.75" customHeight="1">
      <c r="C37" s="80"/>
      <c r="D37" s="81" t="s">
        <v>57</v>
      </c>
      <c r="E37" s="76"/>
      <c r="F37" s="82" t="s">
        <v>250</v>
      </c>
      <c r="G37" s="86">
        <v>84991</v>
      </c>
      <c r="H37" s="86">
        <v>31800</v>
      </c>
      <c r="I37" s="86">
        <v>2702705</v>
      </c>
      <c r="J37" s="105">
        <f>I37/'10'!I$13*100</f>
        <v>0.7061720926809858</v>
      </c>
      <c r="K37" s="86">
        <v>69234</v>
      </c>
      <c r="L37" s="86">
        <v>32800</v>
      </c>
      <c r="M37" s="86">
        <v>2270869</v>
      </c>
      <c r="N37" s="105">
        <f>M37/'10'!M$13*100</f>
        <v>0.6023623861557906</v>
      </c>
      <c r="O37" s="105"/>
      <c r="P37" s="86">
        <v>82222.796</v>
      </c>
      <c r="Q37" s="86">
        <v>32400</v>
      </c>
      <c r="R37" s="86">
        <v>2664018.5904</v>
      </c>
      <c r="S37" s="105">
        <f>R37/'10'!R$13*100</f>
        <v>0.6860815044772068</v>
      </c>
      <c r="T37" s="121">
        <v>63902</v>
      </c>
      <c r="U37" s="121">
        <v>39000</v>
      </c>
      <c r="V37" s="87">
        <v>2492179</v>
      </c>
      <c r="W37" s="105">
        <f>V37/'10'!V$13*100</f>
        <v>0.5969275639417754</v>
      </c>
      <c r="X37" s="80" t="s">
        <v>208</v>
      </c>
      <c r="Y37" s="84" t="s">
        <v>343</v>
      </c>
      <c r="Z37" s="74"/>
      <c r="AA37" s="74"/>
      <c r="AB37" s="74"/>
      <c r="AC37" s="74"/>
      <c r="AD37" s="74"/>
      <c r="AE37" s="74"/>
      <c r="AF37" s="74"/>
      <c r="AG37" s="74"/>
      <c r="AH37" s="74"/>
      <c r="AI37" s="109"/>
      <c r="AJ37" s="109"/>
      <c r="AK37" s="109"/>
      <c r="AL37" s="109"/>
      <c r="AM37" s="109"/>
      <c r="AN37" s="109"/>
      <c r="AO37" s="109"/>
      <c r="AP37" s="109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</row>
    <row r="38" spans="4:63" s="25" customFormat="1" ht="18.75" customHeight="1">
      <c r="D38" s="81" t="s">
        <v>58</v>
      </c>
      <c r="E38" s="76"/>
      <c r="F38" s="82" t="s">
        <v>250</v>
      </c>
      <c r="G38" s="86">
        <v>71105</v>
      </c>
      <c r="H38" s="86">
        <v>35700</v>
      </c>
      <c r="I38" s="86">
        <v>2538435</v>
      </c>
      <c r="J38" s="105">
        <f>I38/'10'!I$13*100</f>
        <v>0.6632510599879226</v>
      </c>
      <c r="K38" s="86">
        <v>102291</v>
      </c>
      <c r="L38" s="86">
        <v>37480</v>
      </c>
      <c r="M38" s="86">
        <v>3833885</v>
      </c>
      <c r="N38" s="105">
        <f>M38/'10'!M$13*100</f>
        <v>1.0169622804516216</v>
      </c>
      <c r="O38" s="105"/>
      <c r="P38" s="86">
        <v>90080.803</v>
      </c>
      <c r="Q38" s="86">
        <v>41500</v>
      </c>
      <c r="R38" s="86">
        <v>3738353.3245</v>
      </c>
      <c r="S38" s="105">
        <f>R38/'10'!R$13*100</f>
        <v>0.9627617023330244</v>
      </c>
      <c r="T38" s="121">
        <v>84656</v>
      </c>
      <c r="U38" s="121">
        <v>45000</v>
      </c>
      <c r="V38" s="87">
        <v>3809507</v>
      </c>
      <c r="W38" s="105">
        <f>V38/'10'!V$13*100</f>
        <v>0.912454415725813</v>
      </c>
      <c r="X38" s="80" t="s">
        <v>208</v>
      </c>
      <c r="Y38" s="84" t="s">
        <v>310</v>
      </c>
      <c r="Z38" s="74"/>
      <c r="AA38" s="74"/>
      <c r="AB38" s="74"/>
      <c r="AC38" s="74"/>
      <c r="AD38" s="74"/>
      <c r="AE38" s="74"/>
      <c r="AF38" s="74"/>
      <c r="AG38" s="74"/>
      <c r="AH38" s="74"/>
      <c r="AI38" s="109"/>
      <c r="AJ38" s="109"/>
      <c r="AK38" s="109"/>
      <c r="AL38" s="109"/>
      <c r="AM38" s="109"/>
      <c r="AN38" s="109"/>
      <c r="AO38" s="109"/>
      <c r="AP38" s="109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</row>
    <row r="39" spans="2:63" s="25" customFormat="1" ht="18.75" customHeight="1">
      <c r="B39" s="80"/>
      <c r="C39" s="80"/>
      <c r="D39" s="81" t="s">
        <v>59</v>
      </c>
      <c r="E39" s="76"/>
      <c r="F39" s="82" t="s">
        <v>250</v>
      </c>
      <c r="G39" s="86">
        <v>5652</v>
      </c>
      <c r="H39" s="86">
        <v>102500</v>
      </c>
      <c r="I39" s="86">
        <v>579304</v>
      </c>
      <c r="J39" s="105">
        <f>I39/'10'!I$13*100</f>
        <v>0.1513625489938657</v>
      </c>
      <c r="K39" s="86">
        <v>6959</v>
      </c>
      <c r="L39" s="86">
        <v>97500</v>
      </c>
      <c r="M39" s="86">
        <v>678537</v>
      </c>
      <c r="N39" s="105">
        <f>M39/'10'!M$13*100</f>
        <v>0.17998623716955567</v>
      </c>
      <c r="O39" s="105"/>
      <c r="P39" s="86">
        <v>7107.424</v>
      </c>
      <c r="Q39" s="86">
        <v>111410</v>
      </c>
      <c r="R39" s="86">
        <v>791838.1078400001</v>
      </c>
      <c r="S39" s="105">
        <f>R39/'10'!R$13*100</f>
        <v>0.20392706052688664</v>
      </c>
      <c r="T39" s="121">
        <v>7738</v>
      </c>
      <c r="U39" s="121">
        <v>111920</v>
      </c>
      <c r="V39" s="87">
        <v>866055</v>
      </c>
      <c r="W39" s="105">
        <f>V39/'10'!V$13*100</f>
        <v>0.20743778893474113</v>
      </c>
      <c r="X39" s="80" t="s">
        <v>208</v>
      </c>
      <c r="Y39" s="84" t="s">
        <v>311</v>
      </c>
      <c r="Z39" s="74"/>
      <c r="AA39" s="74"/>
      <c r="AB39" s="74"/>
      <c r="AC39" s="74"/>
      <c r="AD39" s="74"/>
      <c r="AE39" s="74"/>
      <c r="AF39" s="74"/>
      <c r="AG39" s="74"/>
      <c r="AH39" s="74"/>
      <c r="AI39" s="109"/>
      <c r="AJ39" s="109"/>
      <c r="AK39" s="109"/>
      <c r="AL39" s="109"/>
      <c r="AM39" s="109"/>
      <c r="AN39" s="109"/>
      <c r="AO39" s="109"/>
      <c r="AP39" s="109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</row>
    <row r="40" spans="4:25" s="25" customFormat="1" ht="18.75" customHeight="1">
      <c r="D40" s="81" t="s">
        <v>88</v>
      </c>
      <c r="E40" s="85"/>
      <c r="F40" s="33" t="s">
        <v>250</v>
      </c>
      <c r="G40" s="86">
        <v>29202</v>
      </c>
      <c r="H40" s="86">
        <v>20500</v>
      </c>
      <c r="I40" s="86">
        <v>598640</v>
      </c>
      <c r="J40" s="105">
        <f>I40/'10'!I$13*100</f>
        <v>0.15641472582562482</v>
      </c>
      <c r="K40" s="86">
        <v>26297</v>
      </c>
      <c r="L40" s="86">
        <v>19500</v>
      </c>
      <c r="M40" s="86">
        <v>512783</v>
      </c>
      <c r="N40" s="105">
        <f>M40/'10'!M$13*100</f>
        <v>0.1360189387675488</v>
      </c>
      <c r="O40" s="105"/>
      <c r="P40" s="86">
        <v>25830.003</v>
      </c>
      <c r="Q40" s="86">
        <v>21000</v>
      </c>
      <c r="R40" s="86">
        <v>542430.063</v>
      </c>
      <c r="S40" s="105">
        <f>R40/'10'!R$13*100</f>
        <v>0.13969543419771252</v>
      </c>
      <c r="T40" s="87">
        <v>23001</v>
      </c>
      <c r="U40" s="87">
        <v>30000</v>
      </c>
      <c r="V40" s="87">
        <v>690034</v>
      </c>
      <c r="W40" s="105">
        <f>V40/'10'!V$13*100</f>
        <v>0.16527717898955052</v>
      </c>
      <c r="X40" s="80" t="s">
        <v>208</v>
      </c>
      <c r="Y40" s="84" t="s">
        <v>312</v>
      </c>
    </row>
    <row r="41" spans="1:25" s="25" customFormat="1" ht="4.5" customHeight="1">
      <c r="A41" s="89"/>
      <c r="B41" s="89"/>
      <c r="C41" s="89"/>
      <c r="D41" s="90"/>
      <c r="E41" s="91"/>
      <c r="F41" s="92"/>
      <c r="G41" s="92"/>
      <c r="H41" s="92"/>
      <c r="I41" s="92"/>
      <c r="J41" s="92"/>
      <c r="K41" s="92"/>
      <c r="L41" s="92"/>
      <c r="M41" s="92"/>
      <c r="N41" s="92"/>
      <c r="O41" s="73"/>
      <c r="P41" s="119"/>
      <c r="Q41" s="119"/>
      <c r="R41" s="119"/>
      <c r="S41" s="92"/>
      <c r="T41" s="94"/>
      <c r="U41" s="94"/>
      <c r="V41" s="94"/>
      <c r="W41" s="92"/>
      <c r="X41" s="92"/>
      <c r="Y41" s="95"/>
    </row>
    <row r="42" spans="1:16" s="3" customFormat="1" ht="11.25" customHeight="1">
      <c r="A42" s="1" t="s">
        <v>333</v>
      </c>
      <c r="E42" s="4"/>
      <c r="P42" s="5" t="s">
        <v>357</v>
      </c>
    </row>
    <row r="43" ht="10.5" customHeight="1"/>
    <row r="44" ht="10.5" customHeight="1"/>
    <row r="45" ht="10.5" customHeight="1"/>
  </sheetData>
  <mergeCells count="7">
    <mergeCell ref="T5:W5"/>
    <mergeCell ref="P2:Y2"/>
    <mergeCell ref="A2:N2"/>
    <mergeCell ref="A7:E7"/>
    <mergeCell ref="G5:J5"/>
    <mergeCell ref="K5:N5"/>
    <mergeCell ref="P5:S5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1:DA52"/>
  <sheetViews>
    <sheetView workbookViewId="0" topLeftCell="A1">
      <pane xSplit="6" ySplit="12" topLeftCell="G13" activePane="bottomRight" state="frozen"/>
      <selection pane="topLeft" activeCell="K21" sqref="K21"/>
      <selection pane="topRight" activeCell="K21" sqref="K21"/>
      <selection pane="bottomLeft" activeCell="K21" sqref="K21"/>
      <selection pane="bottomRight" activeCell="D3" sqref="D3"/>
    </sheetView>
  </sheetViews>
  <sheetFormatPr defaultColWidth="9.00390625" defaultRowHeight="16.5"/>
  <cols>
    <col min="1" max="3" width="2.125" style="6" customWidth="1"/>
    <col min="4" max="4" width="11.625" style="6" customWidth="1"/>
    <col min="5" max="5" width="1.12109375" style="6" customWidth="1"/>
    <col min="6" max="6" width="5.25390625" style="6" customWidth="1"/>
    <col min="7" max="8" width="6.125" style="6" customWidth="1"/>
    <col min="9" max="9" width="8.625" style="6" customWidth="1"/>
    <col min="10" max="10" width="6.125" style="6" customWidth="1"/>
    <col min="11" max="11" width="6.75390625" style="6" customWidth="1"/>
    <col min="12" max="12" width="6.625" style="6" customWidth="1"/>
    <col min="13" max="13" width="8.625" style="6" customWidth="1"/>
    <col min="14" max="14" width="6.125" style="6" customWidth="1"/>
    <col min="15" max="15" width="13.625" style="6" customWidth="1"/>
    <col min="16" max="16" width="6.75390625" style="6" customWidth="1"/>
    <col min="17" max="17" width="6.625" style="6" customWidth="1"/>
    <col min="18" max="18" width="8.625" style="6" customWidth="1"/>
    <col min="19" max="19" width="6.125" style="6" customWidth="1"/>
    <col min="20" max="21" width="6.625" style="8" customWidth="1"/>
    <col min="22" max="22" width="8.875" style="8" customWidth="1"/>
    <col min="23" max="23" width="6.125" style="6" customWidth="1"/>
    <col min="24" max="24" width="6.25390625" style="6" customWidth="1"/>
    <col min="25" max="25" width="16.00390625" style="6" customWidth="1"/>
    <col min="26" max="16384" width="8.75390625" style="6" customWidth="1"/>
  </cols>
  <sheetData>
    <row r="1" spans="1:25" s="190" customFormat="1" ht="10.5" customHeight="1">
      <c r="A1" s="216" t="s">
        <v>405</v>
      </c>
      <c r="M1" s="215"/>
      <c r="U1" s="191"/>
      <c r="V1" s="192"/>
      <c r="W1" s="192"/>
      <c r="Y1" s="215" t="s">
        <v>404</v>
      </c>
    </row>
    <row r="2" spans="1:30" ht="27" customHeight="1">
      <c r="A2" s="234" t="s">
        <v>372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P2" s="234" t="s">
        <v>291</v>
      </c>
      <c r="Q2" s="234"/>
      <c r="R2" s="234"/>
      <c r="S2" s="234"/>
      <c r="T2" s="234"/>
      <c r="U2" s="234"/>
      <c r="V2" s="234"/>
      <c r="W2" s="234"/>
      <c r="X2" s="234"/>
      <c r="Y2" s="234"/>
      <c r="Z2" s="10"/>
      <c r="AA2" s="10"/>
      <c r="AB2" s="10"/>
      <c r="AC2" s="10"/>
      <c r="AD2" s="10"/>
    </row>
    <row r="3" spans="4:26" ht="18" customHeight="1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2"/>
      <c r="U3" s="12"/>
      <c r="V3" s="12"/>
      <c r="W3" s="10"/>
      <c r="X3" s="10"/>
      <c r="Y3" s="10"/>
      <c r="Z3" s="13"/>
    </row>
    <row r="4" spans="4:26" ht="10.5" customHeight="1"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4"/>
      <c r="R4" s="14"/>
      <c r="S4" s="14"/>
      <c r="T4" s="17"/>
      <c r="U4" s="17"/>
      <c r="V4" s="17"/>
      <c r="W4" s="14"/>
      <c r="X4" s="14"/>
      <c r="Y4" s="14"/>
      <c r="Z4" s="15"/>
    </row>
    <row r="5" spans="1:25" s="25" customFormat="1" ht="18" customHeight="1">
      <c r="A5" s="18"/>
      <c r="B5" s="18"/>
      <c r="C5" s="18"/>
      <c r="D5" s="19"/>
      <c r="E5" s="20"/>
      <c r="F5" s="21" t="s">
        <v>246</v>
      </c>
      <c r="G5" s="231" t="s">
        <v>412</v>
      </c>
      <c r="H5" s="232"/>
      <c r="I5" s="232"/>
      <c r="J5" s="233"/>
      <c r="K5" s="231" t="s">
        <v>413</v>
      </c>
      <c r="L5" s="232"/>
      <c r="M5" s="232"/>
      <c r="N5" s="233"/>
      <c r="O5" s="22"/>
      <c r="P5" s="231" t="s">
        <v>414</v>
      </c>
      <c r="Q5" s="232"/>
      <c r="R5" s="232"/>
      <c r="S5" s="233"/>
      <c r="T5" s="231" t="s">
        <v>415</v>
      </c>
      <c r="U5" s="232"/>
      <c r="V5" s="232"/>
      <c r="W5" s="233"/>
      <c r="X5" s="23" t="s">
        <v>195</v>
      </c>
      <c r="Y5" s="24"/>
    </row>
    <row r="6" spans="1:26" s="25" customFormat="1" ht="4.5" customHeight="1">
      <c r="A6" s="19"/>
      <c r="B6" s="19"/>
      <c r="C6" s="19"/>
      <c r="D6" s="19"/>
      <c r="E6" s="26"/>
      <c r="F6" s="27"/>
      <c r="G6" s="28"/>
      <c r="H6" s="28"/>
      <c r="I6" s="28"/>
      <c r="J6" s="29"/>
      <c r="K6" s="28"/>
      <c r="L6" s="28"/>
      <c r="M6" s="28"/>
      <c r="N6" s="29"/>
      <c r="O6" s="30"/>
      <c r="P6" s="19"/>
      <c r="Q6" s="19"/>
      <c r="R6" s="19"/>
      <c r="S6" s="29"/>
      <c r="T6" s="32"/>
      <c r="U6" s="32"/>
      <c r="V6" s="32"/>
      <c r="W6" s="29"/>
      <c r="X6" s="19"/>
      <c r="Y6" s="24"/>
      <c r="Z6" s="19"/>
    </row>
    <row r="7" spans="1:26" s="25" customFormat="1" ht="14.25" customHeight="1">
      <c r="A7" s="228" t="s">
        <v>28</v>
      </c>
      <c r="B7" s="229"/>
      <c r="C7" s="229"/>
      <c r="D7" s="229"/>
      <c r="E7" s="230"/>
      <c r="F7" s="27"/>
      <c r="G7" s="21" t="s">
        <v>263</v>
      </c>
      <c r="H7" s="21" t="s">
        <v>264</v>
      </c>
      <c r="I7" s="21" t="s">
        <v>367</v>
      </c>
      <c r="J7" s="21" t="s">
        <v>265</v>
      </c>
      <c r="K7" s="21" t="s">
        <v>263</v>
      </c>
      <c r="L7" s="21" t="s">
        <v>264</v>
      </c>
      <c r="M7" s="21" t="s">
        <v>367</v>
      </c>
      <c r="N7" s="21" t="s">
        <v>265</v>
      </c>
      <c r="O7" s="217"/>
      <c r="P7" s="34" t="s">
        <v>263</v>
      </c>
      <c r="Q7" s="34" t="s">
        <v>264</v>
      </c>
      <c r="R7" s="34" t="s">
        <v>367</v>
      </c>
      <c r="S7" s="21" t="s">
        <v>265</v>
      </c>
      <c r="T7" s="120" t="s">
        <v>263</v>
      </c>
      <c r="U7" s="37" t="s">
        <v>264</v>
      </c>
      <c r="V7" s="34" t="s">
        <v>375</v>
      </c>
      <c r="W7" s="21" t="s">
        <v>265</v>
      </c>
      <c r="X7" s="38" t="s">
        <v>196</v>
      </c>
      <c r="Y7" s="39" t="s">
        <v>4</v>
      </c>
      <c r="Z7" s="19"/>
    </row>
    <row r="8" spans="1:26" s="25" customFormat="1" ht="11.25">
      <c r="A8" s="19"/>
      <c r="B8" s="19"/>
      <c r="C8" s="19"/>
      <c r="D8" s="19"/>
      <c r="E8" s="26"/>
      <c r="F8" s="27"/>
      <c r="G8" s="42" t="s">
        <v>196</v>
      </c>
      <c r="H8" s="41"/>
      <c r="I8" s="41"/>
      <c r="J8" s="40" t="s">
        <v>197</v>
      </c>
      <c r="K8" s="40" t="s">
        <v>196</v>
      </c>
      <c r="L8" s="41"/>
      <c r="M8" s="41"/>
      <c r="N8" s="40" t="s">
        <v>197</v>
      </c>
      <c r="O8" s="43"/>
      <c r="P8" s="40" t="s">
        <v>196</v>
      </c>
      <c r="Q8" s="41"/>
      <c r="R8" s="41"/>
      <c r="S8" s="40" t="s">
        <v>197</v>
      </c>
      <c r="T8" s="113" t="s">
        <v>196</v>
      </c>
      <c r="U8" s="45"/>
      <c r="V8" s="45"/>
      <c r="W8" s="40" t="s">
        <v>197</v>
      </c>
      <c r="X8" s="47" t="s">
        <v>198</v>
      </c>
      <c r="Y8" s="19"/>
      <c r="Z8" s="19"/>
    </row>
    <row r="9" spans="1:26" s="25" customFormat="1" ht="9" customHeight="1">
      <c r="A9" s="19"/>
      <c r="B9" s="19"/>
      <c r="C9" s="19"/>
      <c r="D9" s="19"/>
      <c r="E9" s="26"/>
      <c r="F9" s="21" t="s">
        <v>248</v>
      </c>
      <c r="G9" s="42" t="s">
        <v>198</v>
      </c>
      <c r="H9" s="42" t="s">
        <v>200</v>
      </c>
      <c r="I9" s="42" t="s">
        <v>201</v>
      </c>
      <c r="J9" s="42" t="s">
        <v>202</v>
      </c>
      <c r="K9" s="42" t="s">
        <v>198</v>
      </c>
      <c r="L9" s="42" t="s">
        <v>200</v>
      </c>
      <c r="M9" s="42" t="s">
        <v>201</v>
      </c>
      <c r="N9" s="42" t="s">
        <v>202</v>
      </c>
      <c r="O9" s="48"/>
      <c r="P9" s="42" t="s">
        <v>198</v>
      </c>
      <c r="Q9" s="42" t="s">
        <v>200</v>
      </c>
      <c r="R9" s="42" t="s">
        <v>201</v>
      </c>
      <c r="S9" s="42" t="s">
        <v>202</v>
      </c>
      <c r="T9" s="50" t="s">
        <v>198</v>
      </c>
      <c r="U9" s="50" t="s">
        <v>200</v>
      </c>
      <c r="V9" s="50" t="s">
        <v>201</v>
      </c>
      <c r="W9" s="42" t="s">
        <v>202</v>
      </c>
      <c r="X9" s="51"/>
      <c r="Y9" s="19"/>
      <c r="Z9" s="19"/>
    </row>
    <row r="10" spans="1:26" s="59" customFormat="1" ht="3.75" customHeight="1">
      <c r="A10" s="52"/>
      <c r="B10" s="52"/>
      <c r="C10" s="52"/>
      <c r="D10" s="52"/>
      <c r="E10" s="53"/>
      <c r="F10" s="54"/>
      <c r="G10" s="54"/>
      <c r="H10" s="54"/>
      <c r="I10" s="54"/>
      <c r="J10" s="55"/>
      <c r="K10" s="54"/>
      <c r="L10" s="54"/>
      <c r="M10" s="54"/>
      <c r="N10" s="55"/>
      <c r="O10" s="43"/>
      <c r="P10" s="54"/>
      <c r="Q10" s="54"/>
      <c r="R10" s="54"/>
      <c r="S10" s="55"/>
      <c r="T10" s="57"/>
      <c r="U10" s="57"/>
      <c r="V10" s="57"/>
      <c r="W10" s="55"/>
      <c r="X10" s="53"/>
      <c r="Y10" s="52"/>
      <c r="Z10" s="58"/>
    </row>
    <row r="11" spans="4:26" s="60" customFormat="1" ht="9.75" customHeight="1">
      <c r="D11" s="61"/>
      <c r="E11" s="62"/>
      <c r="H11" s="63" t="s">
        <v>397</v>
      </c>
      <c r="I11" s="64" t="s">
        <v>194</v>
      </c>
      <c r="J11" s="63" t="s">
        <v>203</v>
      </c>
      <c r="L11" s="63" t="s">
        <v>397</v>
      </c>
      <c r="M11" s="64" t="s">
        <v>194</v>
      </c>
      <c r="N11" s="63" t="s">
        <v>203</v>
      </c>
      <c r="O11" s="63"/>
      <c r="Q11" s="63" t="s">
        <v>397</v>
      </c>
      <c r="R11" s="64" t="s">
        <v>194</v>
      </c>
      <c r="S11" s="63" t="s">
        <v>203</v>
      </c>
      <c r="T11" s="66"/>
      <c r="U11" s="63" t="s">
        <v>249</v>
      </c>
      <c r="V11" s="115" t="s">
        <v>194</v>
      </c>
      <c r="W11" s="63" t="s">
        <v>203</v>
      </c>
      <c r="X11" s="63"/>
      <c r="Y11" s="68"/>
      <c r="Z11" s="61"/>
    </row>
    <row r="12" spans="4:26" s="60" customFormat="1" ht="8.25" customHeight="1">
      <c r="D12" s="61"/>
      <c r="E12" s="62"/>
      <c r="H12" s="63" t="s">
        <v>204</v>
      </c>
      <c r="I12" s="63" t="s">
        <v>205</v>
      </c>
      <c r="J12" s="63"/>
      <c r="L12" s="63" t="s">
        <v>204</v>
      </c>
      <c r="M12" s="63" t="s">
        <v>205</v>
      </c>
      <c r="N12" s="63"/>
      <c r="O12" s="63"/>
      <c r="Q12" s="63" t="s">
        <v>204</v>
      </c>
      <c r="R12" s="63" t="s">
        <v>205</v>
      </c>
      <c r="S12" s="63"/>
      <c r="T12" s="66"/>
      <c r="U12" s="66" t="s">
        <v>204</v>
      </c>
      <c r="V12" s="66" t="s">
        <v>205</v>
      </c>
      <c r="W12" s="63"/>
      <c r="X12" s="63"/>
      <c r="Y12" s="68"/>
      <c r="Z12" s="61"/>
    </row>
    <row r="13" spans="4:25" s="59" customFormat="1" ht="18.75" customHeight="1">
      <c r="D13" s="81" t="s">
        <v>89</v>
      </c>
      <c r="E13" s="85"/>
      <c r="F13" s="33" t="s">
        <v>250</v>
      </c>
      <c r="G13" s="86">
        <v>25468</v>
      </c>
      <c r="H13" s="86">
        <v>42500</v>
      </c>
      <c r="I13" s="86">
        <v>1082387</v>
      </c>
      <c r="J13" s="105">
        <f>I13/'10'!I$13*100</f>
        <v>0.28280981197751665</v>
      </c>
      <c r="K13" s="86">
        <v>28508</v>
      </c>
      <c r="L13" s="86">
        <v>41500</v>
      </c>
      <c r="M13" s="86">
        <v>1183069</v>
      </c>
      <c r="N13" s="105">
        <f>M13/'10'!M$13*100</f>
        <v>0.3138165459244655</v>
      </c>
      <c r="O13" s="105"/>
      <c r="P13" s="87">
        <v>28435.033000000003</v>
      </c>
      <c r="Q13" s="87">
        <v>42200</v>
      </c>
      <c r="R13" s="87">
        <v>1199958.3926000001</v>
      </c>
      <c r="S13" s="105">
        <f>R13/'10'!R$13*100</f>
        <v>0.3090328506984802</v>
      </c>
      <c r="T13" s="87">
        <v>29329</v>
      </c>
      <c r="U13" s="87">
        <v>41400</v>
      </c>
      <c r="V13" s="87">
        <v>1214207</v>
      </c>
      <c r="W13" s="105">
        <f>V13/'10'!V$13*100</f>
        <v>0.29082727469858755</v>
      </c>
      <c r="X13" s="80" t="s">
        <v>208</v>
      </c>
      <c r="Y13" s="84" t="s">
        <v>322</v>
      </c>
    </row>
    <row r="14" spans="4:25" s="59" customFormat="1" ht="18.75" customHeight="1">
      <c r="D14" s="81" t="s">
        <v>90</v>
      </c>
      <c r="E14" s="76"/>
      <c r="F14" s="33" t="s">
        <v>250</v>
      </c>
      <c r="G14" s="86">
        <v>27111</v>
      </c>
      <c r="H14" s="86">
        <v>30250</v>
      </c>
      <c r="I14" s="86">
        <v>820107</v>
      </c>
      <c r="J14" s="105">
        <f>I14/'10'!I$13*100</f>
        <v>0.21428038813423042</v>
      </c>
      <c r="K14" s="86">
        <v>26395</v>
      </c>
      <c r="L14" s="86">
        <v>29300</v>
      </c>
      <c r="M14" s="86">
        <v>773382</v>
      </c>
      <c r="N14" s="105">
        <f>M14/'10'!M$13*100</f>
        <v>0.20514447417703868</v>
      </c>
      <c r="O14" s="105"/>
      <c r="P14" s="87">
        <v>32962.226</v>
      </c>
      <c r="Q14" s="87">
        <v>28400</v>
      </c>
      <c r="R14" s="87">
        <v>936127.2184000001</v>
      </c>
      <c r="S14" s="105">
        <f>R14/'10'!R$13*100</f>
        <v>0.241086744926018</v>
      </c>
      <c r="T14" s="87">
        <v>33899</v>
      </c>
      <c r="U14" s="87">
        <v>29500</v>
      </c>
      <c r="V14" s="87">
        <v>1000034</v>
      </c>
      <c r="W14" s="105">
        <f>V14/'10'!V$13*100</f>
        <v>0.239528484703125</v>
      </c>
      <c r="X14" s="80" t="s">
        <v>208</v>
      </c>
      <c r="Y14" s="84" t="s">
        <v>314</v>
      </c>
    </row>
    <row r="15" spans="4:64" s="25" customFormat="1" ht="18.75" customHeight="1">
      <c r="D15" s="81" t="s">
        <v>60</v>
      </c>
      <c r="E15" s="76"/>
      <c r="F15" s="82" t="s">
        <v>250</v>
      </c>
      <c r="G15" s="86">
        <v>45937</v>
      </c>
      <c r="H15" s="86">
        <v>17720</v>
      </c>
      <c r="I15" s="86">
        <v>813996</v>
      </c>
      <c r="J15" s="105">
        <f>I15/'10'!I$13*100</f>
        <v>0.2126836849578299</v>
      </c>
      <c r="K15" s="86">
        <v>48001</v>
      </c>
      <c r="L15" s="86">
        <v>18840</v>
      </c>
      <c r="M15" s="86">
        <v>904343</v>
      </c>
      <c r="N15" s="105">
        <f>M15/'10'!M$13*100</f>
        <v>0.23988270894678915</v>
      </c>
      <c r="O15" s="105"/>
      <c r="P15" s="86">
        <v>37834.091</v>
      </c>
      <c r="Q15" s="86">
        <v>21640</v>
      </c>
      <c r="R15" s="86">
        <v>818729.72924</v>
      </c>
      <c r="S15" s="105">
        <f>R15/'10'!R$13*100</f>
        <v>0.21085262934026835</v>
      </c>
      <c r="T15" s="121">
        <v>35812</v>
      </c>
      <c r="U15" s="121">
        <v>22320</v>
      </c>
      <c r="V15" s="87">
        <v>799320</v>
      </c>
      <c r="W15" s="105">
        <f>V15/'10'!V$13*100</f>
        <v>0.19145339897733665</v>
      </c>
      <c r="X15" s="80" t="s">
        <v>208</v>
      </c>
      <c r="Y15" s="84" t="s">
        <v>344</v>
      </c>
      <c r="Z15" s="73"/>
      <c r="AA15" s="74"/>
      <c r="AB15" s="74"/>
      <c r="AC15" s="74"/>
      <c r="AD15" s="74"/>
      <c r="AE15" s="74"/>
      <c r="AF15" s="74"/>
      <c r="AG15" s="74"/>
      <c r="AH15" s="74"/>
      <c r="AI15" s="74"/>
      <c r="AJ15" s="109"/>
      <c r="AK15" s="109"/>
      <c r="AL15" s="109"/>
      <c r="AM15" s="109"/>
      <c r="AN15" s="109"/>
      <c r="AO15" s="109"/>
      <c r="AP15" s="109"/>
      <c r="AQ15" s="109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</row>
    <row r="16" spans="3:64" s="25" customFormat="1" ht="18.75" customHeight="1">
      <c r="C16" s="80"/>
      <c r="D16" s="81" t="s">
        <v>61</v>
      </c>
      <c r="E16" s="76"/>
      <c r="F16" s="82" t="s">
        <v>250</v>
      </c>
      <c r="G16" s="86">
        <v>70537</v>
      </c>
      <c r="H16" s="86">
        <v>32250</v>
      </c>
      <c r="I16" s="86">
        <v>2274826</v>
      </c>
      <c r="J16" s="105">
        <f>I16/'10'!I$13*100</f>
        <v>0.5943743904366611</v>
      </c>
      <c r="K16" s="86">
        <v>84652</v>
      </c>
      <c r="L16" s="86">
        <v>30500</v>
      </c>
      <c r="M16" s="86">
        <v>2581886</v>
      </c>
      <c r="N16" s="105">
        <f>M16/'10'!M$13*100</f>
        <v>0.6848616154178112</v>
      </c>
      <c r="O16" s="105"/>
      <c r="P16" s="86">
        <v>99720.59599999999</v>
      </c>
      <c r="Q16" s="86">
        <v>29500</v>
      </c>
      <c r="R16" s="86">
        <v>2941757.5819999995</v>
      </c>
      <c r="S16" s="105">
        <f>R16/'10'!R$13*100</f>
        <v>0.7576093781548071</v>
      </c>
      <c r="T16" s="121">
        <v>79565</v>
      </c>
      <c r="U16" s="121">
        <v>36400</v>
      </c>
      <c r="V16" s="87">
        <v>2896173</v>
      </c>
      <c r="W16" s="105">
        <f>V16/'10'!V$13*100</f>
        <v>0.6936923445883877</v>
      </c>
      <c r="X16" s="80" t="s">
        <v>208</v>
      </c>
      <c r="Y16" s="84" t="s">
        <v>315</v>
      </c>
      <c r="Z16" s="73"/>
      <c r="AA16" s="74"/>
      <c r="AB16" s="74"/>
      <c r="AC16" s="74"/>
      <c r="AD16" s="74"/>
      <c r="AE16" s="74"/>
      <c r="AF16" s="74"/>
      <c r="AG16" s="74"/>
      <c r="AH16" s="74"/>
      <c r="AI16" s="74"/>
      <c r="AJ16" s="109"/>
      <c r="AK16" s="109"/>
      <c r="AL16" s="109"/>
      <c r="AM16" s="109"/>
      <c r="AN16" s="109"/>
      <c r="AO16" s="109"/>
      <c r="AP16" s="109"/>
      <c r="AQ16" s="109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</row>
    <row r="17" spans="4:64" s="25" customFormat="1" ht="18.75" customHeight="1">
      <c r="D17" s="81" t="s">
        <v>280</v>
      </c>
      <c r="E17" s="76"/>
      <c r="F17" s="82" t="s">
        <v>250</v>
      </c>
      <c r="G17" s="86">
        <v>2400</v>
      </c>
      <c r="H17" s="86">
        <v>25000</v>
      </c>
      <c r="I17" s="86">
        <v>60002</v>
      </c>
      <c r="J17" s="105">
        <f>I17/'10'!I$13*100</f>
        <v>0.015677529698966224</v>
      </c>
      <c r="K17" s="86">
        <v>2499</v>
      </c>
      <c r="L17" s="86">
        <v>24000</v>
      </c>
      <c r="M17" s="86">
        <v>59984</v>
      </c>
      <c r="N17" s="105">
        <f>M17/'10'!M$13*100</f>
        <v>0.015911135944508003</v>
      </c>
      <c r="O17" s="105"/>
      <c r="P17" s="86">
        <v>2578.83</v>
      </c>
      <c r="Q17" s="86">
        <v>21200</v>
      </c>
      <c r="R17" s="86">
        <v>54671.196</v>
      </c>
      <c r="S17" s="105">
        <f>R17/'10'!R$13*100</f>
        <v>0.014079817812989184</v>
      </c>
      <c r="T17" s="121">
        <v>2452</v>
      </c>
      <c r="U17" s="121">
        <v>21500</v>
      </c>
      <c r="V17" s="87">
        <v>52718</v>
      </c>
      <c r="W17" s="105">
        <f>V17/'10'!V$13*100</f>
        <v>0.012627033337445871</v>
      </c>
      <c r="X17" s="80" t="s">
        <v>208</v>
      </c>
      <c r="Y17" s="84" t="s">
        <v>345</v>
      </c>
      <c r="Z17" s="73"/>
      <c r="AA17" s="74"/>
      <c r="AB17" s="74"/>
      <c r="AC17" s="74"/>
      <c r="AD17" s="74"/>
      <c r="AE17" s="74"/>
      <c r="AF17" s="74"/>
      <c r="AG17" s="74"/>
      <c r="AH17" s="74"/>
      <c r="AI17" s="74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6"/>
      <c r="BK17" s="6"/>
      <c r="BL17" s="6"/>
    </row>
    <row r="18" spans="4:64" s="25" customFormat="1" ht="18.75" customHeight="1">
      <c r="D18" s="81" t="s">
        <v>281</v>
      </c>
      <c r="E18" s="76"/>
      <c r="F18" s="82" t="s">
        <v>250</v>
      </c>
      <c r="G18" s="86">
        <v>20928</v>
      </c>
      <c r="H18" s="86">
        <v>21890</v>
      </c>
      <c r="I18" s="86">
        <v>458107</v>
      </c>
      <c r="J18" s="105">
        <f>I18/'10'!I$13*100</f>
        <v>0.11969577843745742</v>
      </c>
      <c r="K18" s="86">
        <v>23977</v>
      </c>
      <c r="L18" s="86">
        <v>18100</v>
      </c>
      <c r="M18" s="86">
        <v>433984</v>
      </c>
      <c r="N18" s="105">
        <f>M18/'10'!M$13*100</f>
        <v>0.11511700489699522</v>
      </c>
      <c r="O18" s="105"/>
      <c r="P18" s="86">
        <v>20195.55</v>
      </c>
      <c r="Q18" s="86">
        <v>20100</v>
      </c>
      <c r="R18" s="86">
        <v>405930.555</v>
      </c>
      <c r="S18" s="105">
        <f>R18/'10'!R$13*100</f>
        <v>0.10454185526004561</v>
      </c>
      <c r="T18" s="121">
        <v>19038</v>
      </c>
      <c r="U18" s="121">
        <v>22110</v>
      </c>
      <c r="V18" s="87">
        <v>420926</v>
      </c>
      <c r="W18" s="105">
        <f>V18/'10'!V$13*100</f>
        <v>0.10082033906061955</v>
      </c>
      <c r="X18" s="80" t="s">
        <v>208</v>
      </c>
      <c r="Y18" s="84" t="s">
        <v>316</v>
      </c>
      <c r="Z18" s="73"/>
      <c r="AA18" s="74"/>
      <c r="AB18" s="74"/>
      <c r="AC18" s="74"/>
      <c r="AD18" s="74"/>
      <c r="AE18" s="74"/>
      <c r="AF18" s="74"/>
      <c r="AG18" s="74"/>
      <c r="AH18" s="74"/>
      <c r="AI18" s="74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6"/>
      <c r="BK18" s="6"/>
      <c r="BL18" s="6"/>
    </row>
    <row r="19" spans="4:64" s="25" customFormat="1" ht="18.75" customHeight="1">
      <c r="D19" s="81" t="s">
        <v>282</v>
      </c>
      <c r="E19" s="76"/>
      <c r="F19" s="82" t="s">
        <v>250</v>
      </c>
      <c r="G19" s="86">
        <v>113183</v>
      </c>
      <c r="H19" s="86">
        <v>34500</v>
      </c>
      <c r="I19" s="86">
        <v>3904824</v>
      </c>
      <c r="J19" s="105">
        <f>I19/'10'!I$13*100</f>
        <v>1.0202658949574361</v>
      </c>
      <c r="K19" s="86">
        <v>126628</v>
      </c>
      <c r="L19" s="86">
        <v>31850</v>
      </c>
      <c r="M19" s="86">
        <v>4033099</v>
      </c>
      <c r="N19" s="105">
        <f>M19/'10'!M$13*100</f>
        <v>1.0698050557925327</v>
      </c>
      <c r="O19" s="105"/>
      <c r="P19" s="86">
        <v>150428.91400000002</v>
      </c>
      <c r="Q19" s="86">
        <v>31250</v>
      </c>
      <c r="R19" s="86">
        <v>4700903.562500001</v>
      </c>
      <c r="S19" s="105">
        <f>R19/'10'!R$13*100</f>
        <v>1.210653334096291</v>
      </c>
      <c r="T19" s="121">
        <v>138381</v>
      </c>
      <c r="U19" s="121">
        <v>34850</v>
      </c>
      <c r="V19" s="87">
        <v>4822569</v>
      </c>
      <c r="W19" s="105">
        <f>V19/'10'!V$13*100</f>
        <v>1.155103371431636</v>
      </c>
      <c r="X19" s="80" t="s">
        <v>208</v>
      </c>
      <c r="Y19" s="84" t="s">
        <v>317</v>
      </c>
      <c r="Z19" s="73"/>
      <c r="AA19" s="74"/>
      <c r="AB19" s="74"/>
      <c r="AC19" s="74"/>
      <c r="AD19" s="74"/>
      <c r="AE19" s="74"/>
      <c r="AF19" s="74"/>
      <c r="AG19" s="74"/>
      <c r="AH19" s="74"/>
      <c r="AI19" s="74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6"/>
      <c r="BK19" s="6"/>
      <c r="BL19" s="6"/>
    </row>
    <row r="20" spans="3:64" s="25" customFormat="1" ht="18.75" customHeight="1">
      <c r="C20" s="80"/>
      <c r="D20" s="81" t="s">
        <v>283</v>
      </c>
      <c r="E20" s="76"/>
      <c r="F20" s="82" t="s">
        <v>250</v>
      </c>
      <c r="G20" s="86">
        <v>5801</v>
      </c>
      <c r="H20" s="86">
        <v>39500</v>
      </c>
      <c r="I20" s="86">
        <v>229156</v>
      </c>
      <c r="J20" s="105">
        <f>I20/'10'!I$13*100</f>
        <v>0.05987467077257932</v>
      </c>
      <c r="K20" s="86">
        <v>5930</v>
      </c>
      <c r="L20" s="86">
        <v>39000</v>
      </c>
      <c r="M20" s="86">
        <v>231262</v>
      </c>
      <c r="N20" s="105">
        <f>M20/'10'!M$13*100</f>
        <v>0.06134371033606978</v>
      </c>
      <c r="O20" s="105"/>
      <c r="P20" s="86">
        <v>5952.88</v>
      </c>
      <c r="Q20" s="86">
        <v>40500</v>
      </c>
      <c r="R20" s="86">
        <v>241091.64</v>
      </c>
      <c r="S20" s="105">
        <f>R20/'10'!R$13*100</f>
        <v>0.06208985015500256</v>
      </c>
      <c r="T20" s="121">
        <v>4163</v>
      </c>
      <c r="U20" s="121">
        <v>45000</v>
      </c>
      <c r="V20" s="87">
        <v>187342</v>
      </c>
      <c r="W20" s="105">
        <f>V20/'10'!V$13*100</f>
        <v>0.04487221972578217</v>
      </c>
      <c r="X20" s="80" t="s">
        <v>208</v>
      </c>
      <c r="Y20" s="84" t="s">
        <v>318</v>
      </c>
      <c r="Z20" s="73"/>
      <c r="AA20" s="74"/>
      <c r="AB20" s="74"/>
      <c r="AC20" s="74"/>
      <c r="AD20" s="74"/>
      <c r="AE20" s="74"/>
      <c r="AF20" s="74"/>
      <c r="AG20" s="74"/>
      <c r="AH20" s="74"/>
      <c r="AI20" s="74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6"/>
      <c r="BK20" s="6"/>
      <c r="BL20" s="6"/>
    </row>
    <row r="21" spans="4:25" s="59" customFormat="1" ht="18.75" customHeight="1">
      <c r="D21" s="81" t="s">
        <v>284</v>
      </c>
      <c r="E21" s="76"/>
      <c r="F21" s="33" t="s">
        <v>250</v>
      </c>
      <c r="G21" s="86">
        <v>88475</v>
      </c>
      <c r="H21" s="86">
        <v>16800</v>
      </c>
      <c r="I21" s="86">
        <v>1486386</v>
      </c>
      <c r="J21" s="105">
        <f>I21/'10'!I$13*100</f>
        <v>0.3883680653832807</v>
      </c>
      <c r="K21" s="86">
        <v>129283</v>
      </c>
      <c r="L21" s="86">
        <v>16200</v>
      </c>
      <c r="M21" s="86">
        <v>2094379</v>
      </c>
      <c r="N21" s="105">
        <f>M21/'10'!M$13*100</f>
        <v>0.5555472957509123</v>
      </c>
      <c r="O21" s="105"/>
      <c r="P21" s="86">
        <v>92914.12600000003</v>
      </c>
      <c r="Q21" s="86">
        <v>21000</v>
      </c>
      <c r="R21" s="87">
        <v>1951196.6460000006</v>
      </c>
      <c r="S21" s="105">
        <f>R21/'10'!R$13*100</f>
        <v>0.5025039747254761</v>
      </c>
      <c r="T21" s="121">
        <v>94359</v>
      </c>
      <c r="U21" s="87">
        <v>25000</v>
      </c>
      <c r="V21" s="87">
        <v>2358977</v>
      </c>
      <c r="W21" s="105">
        <f>V21/'10'!V$13*100</f>
        <v>0.5650229754783574</v>
      </c>
      <c r="X21" s="80" t="s">
        <v>208</v>
      </c>
      <c r="Y21" s="84" t="s">
        <v>319</v>
      </c>
    </row>
    <row r="22" spans="4:64" s="25" customFormat="1" ht="18.75" customHeight="1">
      <c r="D22" s="81" t="s">
        <v>285</v>
      </c>
      <c r="E22" s="76"/>
      <c r="F22" s="82" t="s">
        <v>250</v>
      </c>
      <c r="G22" s="86">
        <v>32844</v>
      </c>
      <c r="H22" s="86">
        <v>32250</v>
      </c>
      <c r="I22" s="86">
        <v>1059203</v>
      </c>
      <c r="J22" s="105">
        <f>I22/'10'!I$13*100</f>
        <v>0.27675221642168796</v>
      </c>
      <c r="K22" s="86">
        <v>30230</v>
      </c>
      <c r="L22" s="86">
        <v>35000</v>
      </c>
      <c r="M22" s="86">
        <v>1058035</v>
      </c>
      <c r="N22" s="105">
        <f>M22/'10'!M$13*100</f>
        <v>0.2806504854469113</v>
      </c>
      <c r="O22" s="105"/>
      <c r="P22" s="86">
        <v>38795.01500000001</v>
      </c>
      <c r="Q22" s="86">
        <v>34000</v>
      </c>
      <c r="R22" s="86">
        <v>1319030.51</v>
      </c>
      <c r="S22" s="105">
        <f>R22/'10'!R$13*100</f>
        <v>0.3396982438535679</v>
      </c>
      <c r="T22" s="121">
        <v>31090</v>
      </c>
      <c r="U22" s="121">
        <v>42000</v>
      </c>
      <c r="V22" s="87">
        <v>1305766</v>
      </c>
      <c r="W22" s="105">
        <f>V22/'10'!V$13*100</f>
        <v>0.3127575176012623</v>
      </c>
      <c r="X22" s="80" t="s">
        <v>208</v>
      </c>
      <c r="Y22" s="84" t="s">
        <v>320</v>
      </c>
      <c r="Z22" s="73"/>
      <c r="AA22" s="74"/>
      <c r="AB22" s="74"/>
      <c r="AC22" s="74"/>
      <c r="AD22" s="74"/>
      <c r="AE22" s="74"/>
      <c r="AF22" s="74"/>
      <c r="AG22" s="74"/>
      <c r="AH22" s="74"/>
      <c r="AI22" s="74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6"/>
      <c r="BK22" s="6"/>
      <c r="BL22" s="6"/>
    </row>
    <row r="23" spans="4:64" s="25" customFormat="1" ht="18.75" customHeight="1">
      <c r="D23" s="81" t="s">
        <v>313</v>
      </c>
      <c r="E23" s="76"/>
      <c r="F23" s="82" t="s">
        <v>250</v>
      </c>
      <c r="G23" s="86">
        <v>75554</v>
      </c>
      <c r="H23" s="86">
        <v>33500</v>
      </c>
      <c r="I23" s="86">
        <v>2531049</v>
      </c>
      <c r="J23" s="105">
        <f>I23/'10'!I$13*100</f>
        <v>0.6613212204099658</v>
      </c>
      <c r="K23" s="86">
        <v>85005</v>
      </c>
      <c r="L23" s="86">
        <v>32000</v>
      </c>
      <c r="M23" s="86">
        <v>2720159</v>
      </c>
      <c r="N23" s="105">
        <f>M23/'10'!M$13*100</f>
        <v>0.7215394045024831</v>
      </c>
      <c r="O23" s="105"/>
      <c r="P23" s="86">
        <v>78830.077</v>
      </c>
      <c r="Q23" s="86">
        <v>37000</v>
      </c>
      <c r="R23" s="86">
        <v>2916712.849</v>
      </c>
      <c r="S23" s="105">
        <f>R23/'10'!R$13*100</f>
        <v>0.751159450155885</v>
      </c>
      <c r="T23" s="121">
        <v>67749</v>
      </c>
      <c r="U23" s="121">
        <v>42500</v>
      </c>
      <c r="V23" s="87">
        <v>2879343</v>
      </c>
      <c r="W23" s="105">
        <f>V23/'10'!V$13*100</f>
        <v>0.6896612172491636</v>
      </c>
      <c r="X23" s="80" t="s">
        <v>208</v>
      </c>
      <c r="Y23" s="84" t="s">
        <v>346</v>
      </c>
      <c r="Z23" s="73"/>
      <c r="AA23" s="74"/>
      <c r="AB23" s="74"/>
      <c r="AC23" s="74"/>
      <c r="AD23" s="74"/>
      <c r="AE23" s="74"/>
      <c r="AF23" s="74"/>
      <c r="AG23" s="74"/>
      <c r="AH23" s="74"/>
      <c r="AI23" s="74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6"/>
      <c r="BK23" s="6"/>
      <c r="BL23" s="6"/>
    </row>
    <row r="24" spans="4:64" s="25" customFormat="1" ht="18.75" customHeight="1">
      <c r="D24" s="81" t="s">
        <v>286</v>
      </c>
      <c r="E24" s="76"/>
      <c r="F24" s="82" t="s">
        <v>250</v>
      </c>
      <c r="G24" s="86">
        <v>5035</v>
      </c>
      <c r="H24" s="86">
        <v>21450</v>
      </c>
      <c r="I24" s="86">
        <v>107995</v>
      </c>
      <c r="J24" s="105">
        <f>I24/'10'!I$13*100</f>
        <v>0.028217306420450276</v>
      </c>
      <c r="K24" s="86">
        <v>5773</v>
      </c>
      <c r="L24" s="86">
        <v>20500</v>
      </c>
      <c r="M24" s="86">
        <v>118353</v>
      </c>
      <c r="N24" s="105">
        <f>M24/'10'!M$13*100</f>
        <v>0.031393882909448445</v>
      </c>
      <c r="O24" s="105"/>
      <c r="P24" s="86">
        <v>4769.602</v>
      </c>
      <c r="Q24" s="86">
        <v>26000</v>
      </c>
      <c r="R24" s="86">
        <v>124009.652</v>
      </c>
      <c r="S24" s="105">
        <f>R24/'10'!R$13*100</f>
        <v>0.03193698757225266</v>
      </c>
      <c r="T24" s="121">
        <v>5867</v>
      </c>
      <c r="U24" s="121">
        <v>26500</v>
      </c>
      <c r="V24" s="87">
        <v>155488</v>
      </c>
      <c r="W24" s="105">
        <f>V24/'10'!V$13*100</f>
        <v>0.03724253878320087</v>
      </c>
      <c r="X24" s="80" t="s">
        <v>208</v>
      </c>
      <c r="Y24" s="84" t="s">
        <v>347</v>
      </c>
      <c r="Z24" s="73"/>
      <c r="AA24" s="74"/>
      <c r="AB24" s="74"/>
      <c r="AC24" s="74"/>
      <c r="AD24" s="74"/>
      <c r="AE24" s="74"/>
      <c r="AF24" s="74"/>
      <c r="AG24" s="74"/>
      <c r="AH24" s="74"/>
      <c r="AI24" s="74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6"/>
      <c r="BK24" s="6"/>
      <c r="BL24" s="6"/>
    </row>
    <row r="25" spans="3:64" s="25" customFormat="1" ht="18.75" customHeight="1">
      <c r="C25" s="80"/>
      <c r="D25" s="81" t="s">
        <v>287</v>
      </c>
      <c r="E25" s="76"/>
      <c r="F25" s="82" t="s">
        <v>250</v>
      </c>
      <c r="G25" s="86">
        <v>38556</v>
      </c>
      <c r="H25" s="86">
        <v>5300</v>
      </c>
      <c r="I25" s="86">
        <v>204347</v>
      </c>
      <c r="J25" s="105">
        <f>I25/'10'!I$13*100</f>
        <v>0.05339248960692395</v>
      </c>
      <c r="K25" s="86">
        <v>44826</v>
      </c>
      <c r="L25" s="86">
        <v>4800</v>
      </c>
      <c r="M25" s="86">
        <v>215164</v>
      </c>
      <c r="N25" s="105">
        <f>M25/'10'!M$13*100</f>
        <v>0.05707361386976727</v>
      </c>
      <c r="O25" s="105"/>
      <c r="P25" s="86">
        <v>41806.69699999999</v>
      </c>
      <c r="Q25" s="86">
        <v>4850</v>
      </c>
      <c r="R25" s="86">
        <v>202762.48044999994</v>
      </c>
      <c r="S25" s="105">
        <f>R25/'10'!R$13*100</f>
        <v>0.05221870002708154</v>
      </c>
      <c r="T25" s="121">
        <v>37911</v>
      </c>
      <c r="U25" s="121">
        <v>4410</v>
      </c>
      <c r="V25" s="87">
        <v>167187</v>
      </c>
      <c r="W25" s="105">
        <f>V25/'10'!V$13*100</f>
        <v>0.04004468725269477</v>
      </c>
      <c r="X25" s="80" t="s">
        <v>208</v>
      </c>
      <c r="Y25" s="84" t="s">
        <v>321</v>
      </c>
      <c r="Z25" s="73"/>
      <c r="AA25" s="74"/>
      <c r="AB25" s="74"/>
      <c r="AC25" s="74"/>
      <c r="AD25" s="74"/>
      <c r="AE25" s="74"/>
      <c r="AF25" s="74"/>
      <c r="AG25" s="74"/>
      <c r="AH25" s="74"/>
      <c r="AI25" s="74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6"/>
      <c r="BK25" s="6"/>
      <c r="BL25" s="6"/>
    </row>
    <row r="26" spans="4:43" s="25" customFormat="1" ht="18.75" customHeight="1">
      <c r="D26" s="81" t="s">
        <v>288</v>
      </c>
      <c r="E26" s="76"/>
      <c r="F26" s="82" t="s">
        <v>250</v>
      </c>
      <c r="G26" s="86">
        <v>32494</v>
      </c>
      <c r="H26" s="86">
        <v>17023</v>
      </c>
      <c r="I26" s="86">
        <v>553144</v>
      </c>
      <c r="J26" s="105">
        <f>I26/'10'!I$13*100</f>
        <v>0.14452737388428674</v>
      </c>
      <c r="K26" s="86">
        <v>36790</v>
      </c>
      <c r="L26" s="86">
        <v>20420</v>
      </c>
      <c r="M26" s="86">
        <v>751266</v>
      </c>
      <c r="N26" s="105">
        <f>M26/'10'!M$13*100</f>
        <v>0.19927806509213705</v>
      </c>
      <c r="O26" s="105"/>
      <c r="P26" s="86">
        <v>31841.970999999998</v>
      </c>
      <c r="Q26" s="86">
        <v>20045</v>
      </c>
      <c r="R26" s="86">
        <v>638266</v>
      </c>
      <c r="S26" s="105">
        <f>R26/'10'!R$13*100</f>
        <v>0.16437666730805292</v>
      </c>
      <c r="T26" s="121">
        <v>31095</v>
      </c>
      <c r="U26" s="121">
        <v>23179</v>
      </c>
      <c r="V26" s="87">
        <v>720738</v>
      </c>
      <c r="W26" s="105">
        <f>V26/'10'!V$13*100</f>
        <v>0.17263141153996855</v>
      </c>
      <c r="X26" s="80" t="s">
        <v>208</v>
      </c>
      <c r="Y26" s="84" t="s">
        <v>348</v>
      </c>
      <c r="Z26" s="73"/>
      <c r="AA26" s="74"/>
      <c r="AB26" s="74"/>
      <c r="AC26" s="74"/>
      <c r="AD26" s="74"/>
      <c r="AE26" s="74"/>
      <c r="AF26" s="74"/>
      <c r="AG26" s="74"/>
      <c r="AH26" s="74"/>
      <c r="AI26" s="74"/>
      <c r="AJ26" s="109"/>
      <c r="AK26" s="109"/>
      <c r="AL26" s="109"/>
      <c r="AM26" s="109"/>
      <c r="AN26" s="109"/>
      <c r="AO26" s="109"/>
      <c r="AP26" s="109"/>
      <c r="AQ26" s="109"/>
    </row>
    <row r="27" spans="4:43" s="25" customFormat="1" ht="20.25" customHeight="1">
      <c r="D27" s="134"/>
      <c r="E27" s="76"/>
      <c r="F27" s="80"/>
      <c r="G27" s="86"/>
      <c r="H27" s="86"/>
      <c r="I27" s="86"/>
      <c r="J27" s="105"/>
      <c r="K27" s="86"/>
      <c r="L27" s="86"/>
      <c r="M27" s="86"/>
      <c r="N27" s="105"/>
      <c r="O27" s="105"/>
      <c r="P27" s="86"/>
      <c r="Q27" s="86"/>
      <c r="R27" s="86"/>
      <c r="S27" s="105"/>
      <c r="T27" s="122"/>
      <c r="U27" s="122"/>
      <c r="V27" s="87"/>
      <c r="W27" s="105"/>
      <c r="X27" s="80"/>
      <c r="Y27" s="84"/>
      <c r="Z27" s="73"/>
      <c r="AA27" s="74"/>
      <c r="AB27" s="74"/>
      <c r="AC27" s="74"/>
      <c r="AD27" s="74"/>
      <c r="AE27" s="74"/>
      <c r="AF27" s="74"/>
      <c r="AG27" s="74"/>
      <c r="AH27" s="74"/>
      <c r="AI27" s="74"/>
      <c r="AJ27" s="109"/>
      <c r="AK27" s="109"/>
      <c r="AL27" s="109"/>
      <c r="AM27" s="109"/>
      <c r="AN27" s="109"/>
      <c r="AO27" s="109"/>
      <c r="AP27" s="109"/>
      <c r="AQ27" s="109"/>
    </row>
    <row r="28" spans="3:43" s="25" customFormat="1" ht="18.75" customHeight="1">
      <c r="C28" s="80">
        <v>7</v>
      </c>
      <c r="D28" s="81" t="s">
        <v>62</v>
      </c>
      <c r="E28" s="76"/>
      <c r="F28" s="80"/>
      <c r="G28" s="86"/>
      <c r="H28" s="86"/>
      <c r="I28" s="86">
        <v>11828486</v>
      </c>
      <c r="J28" s="105">
        <f>I28/'10'!I$13*100</f>
        <v>3.090587656391557</v>
      </c>
      <c r="K28" s="86"/>
      <c r="L28" s="86"/>
      <c r="M28" s="86">
        <v>12521064</v>
      </c>
      <c r="N28" s="105">
        <f>M28/'10'!M$13*100</f>
        <v>3.321291535640923</v>
      </c>
      <c r="O28" s="105"/>
      <c r="P28" s="86"/>
      <c r="Q28" s="86"/>
      <c r="R28" s="86">
        <v>12364065.157979999</v>
      </c>
      <c r="S28" s="105">
        <f>R28/'10'!R$13*100</f>
        <v>3.1841956567455685</v>
      </c>
      <c r="T28" s="122"/>
      <c r="U28" s="122"/>
      <c r="V28" s="87">
        <v>11830767</v>
      </c>
      <c r="W28" s="105">
        <f>V28/'10'!V$13*100</f>
        <v>2.833709346267963</v>
      </c>
      <c r="X28" s="80"/>
      <c r="Y28" s="79" t="s">
        <v>324</v>
      </c>
      <c r="Z28" s="73"/>
      <c r="AA28" s="74"/>
      <c r="AB28" s="74"/>
      <c r="AC28" s="74"/>
      <c r="AD28" s="74"/>
      <c r="AE28" s="74"/>
      <c r="AF28" s="74"/>
      <c r="AG28" s="74"/>
      <c r="AH28" s="74"/>
      <c r="AI28" s="74"/>
      <c r="AJ28" s="109"/>
      <c r="AK28" s="109"/>
      <c r="AL28" s="109"/>
      <c r="AM28" s="109"/>
      <c r="AN28" s="109"/>
      <c r="AO28" s="109"/>
      <c r="AP28" s="109"/>
      <c r="AQ28" s="109"/>
    </row>
    <row r="29" spans="4:43" s="25" customFormat="1" ht="18.75" customHeight="1">
      <c r="D29" s="81" t="s">
        <v>63</v>
      </c>
      <c r="E29" s="76"/>
      <c r="F29" s="82" t="s">
        <v>64</v>
      </c>
      <c r="G29" s="86">
        <v>21863</v>
      </c>
      <c r="H29" s="86">
        <v>48000</v>
      </c>
      <c r="I29" s="86">
        <v>1049400</v>
      </c>
      <c r="J29" s="105">
        <f>I29/'10'!I$13*100</f>
        <v>0.2741908547397613</v>
      </c>
      <c r="K29" s="86">
        <v>22187</v>
      </c>
      <c r="L29" s="86">
        <v>42000</v>
      </c>
      <c r="M29" s="86">
        <v>931864</v>
      </c>
      <c r="N29" s="105">
        <f>M29/'10'!M$13*100</f>
        <v>0.24718282851748807</v>
      </c>
      <c r="O29" s="105"/>
      <c r="P29" s="86">
        <v>22017.485</v>
      </c>
      <c r="Q29" s="86">
        <v>48000</v>
      </c>
      <c r="R29" s="86">
        <v>1056839.28</v>
      </c>
      <c r="S29" s="105">
        <f>R29/'10'!R$13*100</f>
        <v>0.2721744832509364</v>
      </c>
      <c r="T29" s="121">
        <v>17507</v>
      </c>
      <c r="U29" s="121">
        <v>46800</v>
      </c>
      <c r="V29" s="87">
        <v>819328</v>
      </c>
      <c r="W29" s="105">
        <f>V29/'10'!V$13*100</f>
        <v>0.19624572196029538</v>
      </c>
      <c r="X29" s="123" t="s">
        <v>65</v>
      </c>
      <c r="Y29" s="84" t="s">
        <v>332</v>
      </c>
      <c r="Z29" s="73"/>
      <c r="AA29" s="74"/>
      <c r="AB29" s="74"/>
      <c r="AC29" s="74"/>
      <c r="AD29" s="74"/>
      <c r="AE29" s="74"/>
      <c r="AF29" s="74"/>
      <c r="AG29" s="74"/>
      <c r="AH29" s="74"/>
      <c r="AI29" s="74"/>
      <c r="AJ29" s="109"/>
      <c r="AK29" s="109"/>
      <c r="AL29" s="109"/>
      <c r="AM29" s="109"/>
      <c r="AN29" s="109"/>
      <c r="AO29" s="109"/>
      <c r="AP29" s="109"/>
      <c r="AQ29" s="109"/>
    </row>
    <row r="30" spans="4:43" s="25" customFormat="1" ht="18.75" customHeight="1">
      <c r="D30" s="81" t="s">
        <v>66</v>
      </c>
      <c r="E30" s="106"/>
      <c r="F30" s="82" t="s">
        <v>64</v>
      </c>
      <c r="G30" s="86">
        <v>6980</v>
      </c>
      <c r="H30" s="86">
        <v>62400</v>
      </c>
      <c r="I30" s="86">
        <v>435565</v>
      </c>
      <c r="J30" s="105">
        <f>I30/'10'!I$13*100</f>
        <v>0.11380592685794179</v>
      </c>
      <c r="K30" s="86">
        <v>6875</v>
      </c>
      <c r="L30" s="86">
        <v>56160</v>
      </c>
      <c r="M30" s="86">
        <v>386078</v>
      </c>
      <c r="N30" s="105">
        <f>M30/'10'!M$13*100</f>
        <v>0.10240963495571755</v>
      </c>
      <c r="O30" s="105"/>
      <c r="P30" s="86">
        <v>5693.196</v>
      </c>
      <c r="Q30" s="86">
        <v>61200</v>
      </c>
      <c r="R30" s="86">
        <v>348423.5952</v>
      </c>
      <c r="S30" s="105">
        <f>R30/'10'!R$13*100</f>
        <v>0.08973172531588099</v>
      </c>
      <c r="T30" s="121">
        <v>4431</v>
      </c>
      <c r="U30" s="121">
        <v>60720</v>
      </c>
      <c r="V30" s="87">
        <v>269025</v>
      </c>
      <c r="W30" s="105">
        <f>V30/'10'!V$13*100</f>
        <v>0.06443695974062703</v>
      </c>
      <c r="X30" s="123" t="s">
        <v>65</v>
      </c>
      <c r="Y30" s="84" t="s">
        <v>325</v>
      </c>
      <c r="Z30" s="73"/>
      <c r="AA30" s="74"/>
      <c r="AB30" s="74"/>
      <c r="AC30" s="74"/>
      <c r="AD30" s="74"/>
      <c r="AE30" s="74"/>
      <c r="AF30" s="74"/>
      <c r="AG30" s="74"/>
      <c r="AH30" s="74"/>
      <c r="AI30" s="74"/>
      <c r="AJ30" s="109"/>
      <c r="AK30" s="109"/>
      <c r="AL30" s="109"/>
      <c r="AM30" s="109"/>
      <c r="AN30" s="109"/>
      <c r="AO30" s="109"/>
      <c r="AP30" s="109"/>
      <c r="AQ30" s="109"/>
    </row>
    <row r="31" spans="4:43" s="25" customFormat="1" ht="18.75" customHeight="1">
      <c r="D31" s="81" t="s">
        <v>67</v>
      </c>
      <c r="E31" s="76"/>
      <c r="F31" s="82" t="s">
        <v>64</v>
      </c>
      <c r="G31" s="86">
        <v>2004</v>
      </c>
      <c r="H31" s="86">
        <v>48000</v>
      </c>
      <c r="I31" s="86">
        <v>96190</v>
      </c>
      <c r="J31" s="105">
        <f>I31/'10'!I$13*100</f>
        <v>0.02513285526721711</v>
      </c>
      <c r="K31" s="86">
        <v>2919</v>
      </c>
      <c r="L31" s="86">
        <v>45840</v>
      </c>
      <c r="M31" s="86">
        <v>133813</v>
      </c>
      <c r="N31" s="105">
        <f>M31/'10'!M$13*100</f>
        <v>0.03549474583459672</v>
      </c>
      <c r="O31" s="105"/>
      <c r="P31" s="86">
        <v>2292.655</v>
      </c>
      <c r="Q31" s="86">
        <v>45720</v>
      </c>
      <c r="R31" s="86">
        <v>104820.18660000002</v>
      </c>
      <c r="S31" s="105">
        <f>R31/'10'!R$13*100</f>
        <v>0.02699500355637967</v>
      </c>
      <c r="T31" s="121">
        <v>1501</v>
      </c>
      <c r="U31" s="121">
        <v>50400</v>
      </c>
      <c r="V31" s="87">
        <v>75658</v>
      </c>
      <c r="W31" s="105">
        <f>V31/'10'!V$13*100</f>
        <v>0.018121629960250386</v>
      </c>
      <c r="X31" s="123" t="s">
        <v>65</v>
      </c>
      <c r="Y31" s="84" t="s">
        <v>326</v>
      </c>
      <c r="Z31" s="73"/>
      <c r="AA31" s="74"/>
      <c r="AB31" s="74"/>
      <c r="AC31" s="74"/>
      <c r="AD31" s="74"/>
      <c r="AE31" s="74"/>
      <c r="AF31" s="74"/>
      <c r="AG31" s="74"/>
      <c r="AH31" s="74"/>
      <c r="AI31" s="74"/>
      <c r="AJ31" s="109"/>
      <c r="AK31" s="109"/>
      <c r="AL31" s="109"/>
      <c r="AM31" s="109"/>
      <c r="AN31" s="109"/>
      <c r="AO31" s="109"/>
      <c r="AP31" s="109"/>
      <c r="AQ31" s="109"/>
    </row>
    <row r="32" spans="4:43" s="25" customFormat="1" ht="18.75" customHeight="1">
      <c r="D32" s="81" t="s">
        <v>68</v>
      </c>
      <c r="E32" s="76"/>
      <c r="F32" s="82" t="s">
        <v>64</v>
      </c>
      <c r="G32" s="86">
        <v>3630</v>
      </c>
      <c r="H32" s="86">
        <v>39600</v>
      </c>
      <c r="I32" s="86">
        <v>143767</v>
      </c>
      <c r="J32" s="105">
        <f>I32/'10'!I$13*100</f>
        <v>0.03756393807258553</v>
      </c>
      <c r="K32" s="86">
        <v>3746</v>
      </c>
      <c r="L32" s="86">
        <v>38500</v>
      </c>
      <c r="M32" s="86">
        <v>144221</v>
      </c>
      <c r="N32" s="105">
        <f>M32/'10'!M$13*100</f>
        <v>0.038255533759884115</v>
      </c>
      <c r="O32" s="105"/>
      <c r="P32" s="86">
        <v>1585.157</v>
      </c>
      <c r="Q32" s="86">
        <v>42000</v>
      </c>
      <c r="R32" s="86">
        <v>66576.594</v>
      </c>
      <c r="S32" s="105">
        <f>R32/'10'!R$13*100</f>
        <v>0.01714589002459995</v>
      </c>
      <c r="T32" s="121">
        <v>1702</v>
      </c>
      <c r="U32" s="121">
        <v>39600</v>
      </c>
      <c r="V32" s="87">
        <v>67405</v>
      </c>
      <c r="W32" s="105">
        <f>V32/'10'!V$13*100</f>
        <v>0.016144868585882224</v>
      </c>
      <c r="X32" s="123" t="s">
        <v>65</v>
      </c>
      <c r="Y32" s="84" t="s">
        <v>327</v>
      </c>
      <c r="Z32" s="73"/>
      <c r="AA32" s="74"/>
      <c r="AB32" s="74"/>
      <c r="AC32" s="74"/>
      <c r="AD32" s="74"/>
      <c r="AE32" s="74"/>
      <c r="AF32" s="74"/>
      <c r="AG32" s="74"/>
      <c r="AH32" s="74"/>
      <c r="AI32" s="74"/>
      <c r="AJ32" s="109"/>
      <c r="AK32" s="109"/>
      <c r="AL32" s="109"/>
      <c r="AM32" s="109"/>
      <c r="AN32" s="109"/>
      <c r="AO32" s="109"/>
      <c r="AP32" s="109"/>
      <c r="AQ32" s="109"/>
    </row>
    <row r="33" spans="3:43" s="25" customFormat="1" ht="18.75" customHeight="1">
      <c r="C33" s="80"/>
      <c r="D33" s="81" t="s">
        <v>69</v>
      </c>
      <c r="E33" s="85"/>
      <c r="F33" s="82" t="s">
        <v>64</v>
      </c>
      <c r="G33" s="86">
        <v>1553</v>
      </c>
      <c r="H33" s="86">
        <v>75000</v>
      </c>
      <c r="I33" s="86">
        <v>116439</v>
      </c>
      <c r="J33" s="105">
        <f>I33/'10'!I$13*100</f>
        <v>0.030423583890835774</v>
      </c>
      <c r="K33" s="86">
        <v>1601</v>
      </c>
      <c r="L33" s="86">
        <v>68500</v>
      </c>
      <c r="M33" s="86">
        <v>109679</v>
      </c>
      <c r="N33" s="105">
        <f>M33/'10'!M$13*100</f>
        <v>0.029093049467486216</v>
      </c>
      <c r="O33" s="105"/>
      <c r="P33" s="86">
        <v>1423.83</v>
      </c>
      <c r="Q33" s="86">
        <v>70500</v>
      </c>
      <c r="R33" s="86">
        <v>100380.015</v>
      </c>
      <c r="S33" s="105">
        <f>R33/'10'!R$13*100</f>
        <v>0.025851498168525913</v>
      </c>
      <c r="T33" s="121">
        <v>1341</v>
      </c>
      <c r="U33" s="121">
        <v>68000</v>
      </c>
      <c r="V33" s="87">
        <v>91188</v>
      </c>
      <c r="W33" s="105">
        <f>V33/'10'!V$13*100</f>
        <v>0.021841380856159453</v>
      </c>
      <c r="X33" s="123" t="s">
        <v>65</v>
      </c>
      <c r="Y33" s="84" t="s">
        <v>328</v>
      </c>
      <c r="Z33" s="73"/>
      <c r="AA33" s="74"/>
      <c r="AB33" s="74"/>
      <c r="AC33" s="74"/>
      <c r="AD33" s="74"/>
      <c r="AE33" s="74"/>
      <c r="AF33" s="74"/>
      <c r="AG33" s="74"/>
      <c r="AH33" s="74"/>
      <c r="AI33" s="74"/>
      <c r="AJ33" s="109"/>
      <c r="AK33" s="109"/>
      <c r="AL33" s="109"/>
      <c r="AM33" s="109"/>
      <c r="AN33" s="109"/>
      <c r="AO33" s="109"/>
      <c r="AP33" s="109"/>
      <c r="AQ33" s="109"/>
    </row>
    <row r="34" spans="4:43" s="25" customFormat="1" ht="18.75" customHeight="1">
      <c r="D34" s="81" t="s">
        <v>70</v>
      </c>
      <c r="E34" s="85"/>
      <c r="F34" s="82" t="s">
        <v>64</v>
      </c>
      <c r="G34" s="86">
        <v>4089</v>
      </c>
      <c r="H34" s="86">
        <v>39000</v>
      </c>
      <c r="I34" s="86">
        <v>159471</v>
      </c>
      <c r="J34" s="105">
        <f>I34/'10'!I$13*100</f>
        <v>0.04166713340595051</v>
      </c>
      <c r="K34" s="86">
        <v>4511</v>
      </c>
      <c r="L34" s="86">
        <v>35280</v>
      </c>
      <c r="M34" s="86">
        <v>159147</v>
      </c>
      <c r="N34" s="105">
        <f>M34/'10'!M$13*100</f>
        <v>0.04221474980262428</v>
      </c>
      <c r="O34" s="105"/>
      <c r="P34" s="86">
        <v>4032.4349999999995</v>
      </c>
      <c r="Q34" s="86">
        <v>37080</v>
      </c>
      <c r="R34" s="86">
        <v>149522.6898</v>
      </c>
      <c r="S34" s="105">
        <f>R34/'10'!R$13*100</f>
        <v>0.03850752105902523</v>
      </c>
      <c r="T34" s="121">
        <v>5438</v>
      </c>
      <c r="U34" s="121">
        <v>36000</v>
      </c>
      <c r="V34" s="87">
        <v>195773</v>
      </c>
      <c r="W34" s="105">
        <f>V34/'10'!V$13*100</f>
        <v>0.046891615720850384</v>
      </c>
      <c r="X34" s="123" t="s">
        <v>65</v>
      </c>
      <c r="Y34" s="84" t="s">
        <v>329</v>
      </c>
      <c r="Z34" s="73"/>
      <c r="AA34" s="74"/>
      <c r="AB34" s="74"/>
      <c r="AC34" s="74"/>
      <c r="AD34" s="74"/>
      <c r="AE34" s="74"/>
      <c r="AF34" s="74"/>
      <c r="AG34" s="74"/>
      <c r="AH34" s="74"/>
      <c r="AI34" s="74"/>
      <c r="AJ34" s="109"/>
      <c r="AK34" s="109"/>
      <c r="AL34" s="109"/>
      <c r="AM34" s="109"/>
      <c r="AN34" s="109"/>
      <c r="AO34" s="109"/>
      <c r="AP34" s="109"/>
      <c r="AQ34" s="109"/>
    </row>
    <row r="35" spans="4:43" s="25" customFormat="1" ht="18.75" customHeight="1">
      <c r="D35" s="81" t="s">
        <v>71</v>
      </c>
      <c r="E35" s="85"/>
      <c r="F35" s="82" t="s">
        <v>64</v>
      </c>
      <c r="G35" s="86">
        <v>6062</v>
      </c>
      <c r="H35" s="86">
        <v>144840</v>
      </c>
      <c r="I35" s="86">
        <v>878062</v>
      </c>
      <c r="J35" s="105">
        <f>I35/'10'!I$13*100</f>
        <v>0.22942307060654113</v>
      </c>
      <c r="K35" s="86">
        <v>5293</v>
      </c>
      <c r="L35" s="86">
        <v>137000</v>
      </c>
      <c r="M35" s="86">
        <v>725160</v>
      </c>
      <c r="N35" s="105">
        <f>M35/'10'!M$13*100</f>
        <v>0.19235328323418618</v>
      </c>
      <c r="O35" s="105"/>
      <c r="P35" s="86">
        <v>6554.724999999999</v>
      </c>
      <c r="Q35" s="86">
        <v>132890</v>
      </c>
      <c r="R35" s="86">
        <v>871057.4052499998</v>
      </c>
      <c r="S35" s="105">
        <f>R35/'10'!R$13*100</f>
        <v>0.22432890567411554</v>
      </c>
      <c r="T35" s="121">
        <v>6445</v>
      </c>
      <c r="U35" s="121">
        <v>159468</v>
      </c>
      <c r="V35" s="87">
        <v>1027692</v>
      </c>
      <c r="W35" s="105">
        <f>V35/'10'!V$13*100</f>
        <v>0.24615313829482194</v>
      </c>
      <c r="X35" s="123" t="s">
        <v>65</v>
      </c>
      <c r="Y35" s="84" t="s">
        <v>330</v>
      </c>
      <c r="Z35" s="73"/>
      <c r="AA35" s="74"/>
      <c r="AB35" s="74"/>
      <c r="AC35" s="74"/>
      <c r="AD35" s="74"/>
      <c r="AE35" s="74"/>
      <c r="AF35" s="74"/>
      <c r="AG35" s="74"/>
      <c r="AH35" s="74"/>
      <c r="AI35" s="74"/>
      <c r="AJ35" s="109"/>
      <c r="AK35" s="109"/>
      <c r="AL35" s="109"/>
      <c r="AM35" s="109"/>
      <c r="AN35" s="109"/>
      <c r="AO35" s="109"/>
      <c r="AP35" s="109"/>
      <c r="AQ35" s="109"/>
    </row>
    <row r="36" spans="4:43" s="25" customFormat="1" ht="18.75" customHeight="1">
      <c r="D36" s="81" t="s">
        <v>72</v>
      </c>
      <c r="E36" s="85"/>
      <c r="F36" s="82" t="s">
        <v>64</v>
      </c>
      <c r="G36" s="86">
        <v>14253</v>
      </c>
      <c r="H36" s="86">
        <v>50760</v>
      </c>
      <c r="I36" s="86">
        <v>723502</v>
      </c>
      <c r="J36" s="105">
        <f>I36/'10'!I$13*100</f>
        <v>0.1890391002343499</v>
      </c>
      <c r="K36" s="86">
        <v>13419</v>
      </c>
      <c r="L36" s="86">
        <v>44400</v>
      </c>
      <c r="M36" s="86">
        <v>595796</v>
      </c>
      <c r="N36" s="105">
        <f>M36/'10'!M$13*100</f>
        <v>0.1580386628299895</v>
      </c>
      <c r="O36" s="105"/>
      <c r="P36" s="86">
        <v>12822.485</v>
      </c>
      <c r="Q36" s="86">
        <v>45600</v>
      </c>
      <c r="R36" s="86">
        <v>584705.316</v>
      </c>
      <c r="S36" s="105">
        <f>R36/'10'!R$13*100</f>
        <v>0.1505828466523079</v>
      </c>
      <c r="T36" s="121">
        <v>12357</v>
      </c>
      <c r="U36" s="121">
        <v>52680</v>
      </c>
      <c r="V36" s="87">
        <v>650980</v>
      </c>
      <c r="W36" s="105">
        <f>V36/'10'!V$13*100</f>
        <v>0.1559229515916862</v>
      </c>
      <c r="X36" s="123" t="s">
        <v>65</v>
      </c>
      <c r="Y36" s="124" t="s">
        <v>331</v>
      </c>
      <c r="Z36" s="73"/>
      <c r="AA36" s="74"/>
      <c r="AB36" s="74"/>
      <c r="AC36" s="74"/>
      <c r="AD36" s="74"/>
      <c r="AE36" s="74"/>
      <c r="AF36" s="74"/>
      <c r="AG36" s="74"/>
      <c r="AH36" s="74"/>
      <c r="AI36" s="74"/>
      <c r="AJ36" s="109"/>
      <c r="AK36" s="109"/>
      <c r="AL36" s="109"/>
      <c r="AM36" s="109"/>
      <c r="AN36" s="109"/>
      <c r="AO36" s="109"/>
      <c r="AP36" s="109"/>
      <c r="AQ36" s="109"/>
    </row>
    <row r="37" spans="4:43" s="25" customFormat="1" ht="18.75" customHeight="1">
      <c r="D37" s="81" t="s">
        <v>212</v>
      </c>
      <c r="E37" s="85"/>
      <c r="F37" s="82" t="s">
        <v>73</v>
      </c>
      <c r="G37" s="86">
        <v>2971</v>
      </c>
      <c r="H37" s="86">
        <v>127560</v>
      </c>
      <c r="I37" s="86">
        <v>378983</v>
      </c>
      <c r="J37" s="105">
        <f>I37/'10'!I$13*100</f>
        <v>0.09902198656550311</v>
      </c>
      <c r="K37" s="86">
        <v>3770</v>
      </c>
      <c r="L37" s="86">
        <v>127680</v>
      </c>
      <c r="M37" s="86">
        <v>481299</v>
      </c>
      <c r="N37" s="105">
        <f>M37/'10'!M$13*100</f>
        <v>0.12766760834482124</v>
      </c>
      <c r="O37" s="105"/>
      <c r="P37" s="86">
        <v>3533.611</v>
      </c>
      <c r="Q37" s="86">
        <v>135600</v>
      </c>
      <c r="R37" s="86">
        <v>479157.6516</v>
      </c>
      <c r="S37" s="105">
        <f>R37/'10'!R$13*100</f>
        <v>0.12340049115127726</v>
      </c>
      <c r="T37" s="121">
        <v>4439</v>
      </c>
      <c r="U37" s="121">
        <v>132000</v>
      </c>
      <c r="V37" s="87">
        <v>585890</v>
      </c>
      <c r="W37" s="105">
        <f>V37/'10'!V$13*100</f>
        <v>0.14033257259524567</v>
      </c>
      <c r="X37" s="123" t="s">
        <v>213</v>
      </c>
      <c r="Y37" s="125" t="s">
        <v>349</v>
      </c>
      <c r="Z37" s="73"/>
      <c r="AA37" s="74"/>
      <c r="AB37" s="74"/>
      <c r="AC37" s="74"/>
      <c r="AD37" s="74"/>
      <c r="AE37" s="74"/>
      <c r="AF37" s="74"/>
      <c r="AG37" s="74"/>
      <c r="AH37" s="74"/>
      <c r="AI37" s="74"/>
      <c r="AJ37" s="109"/>
      <c r="AK37" s="109"/>
      <c r="AL37" s="109"/>
      <c r="AM37" s="109"/>
      <c r="AN37" s="109"/>
      <c r="AO37" s="109"/>
      <c r="AP37" s="109"/>
      <c r="AQ37" s="109"/>
    </row>
    <row r="38" spans="4:43" s="25" customFormat="1" ht="18.75" customHeight="1">
      <c r="D38" s="81" t="s">
        <v>214</v>
      </c>
      <c r="E38" s="85"/>
      <c r="F38" s="82" t="s">
        <v>73</v>
      </c>
      <c r="G38" s="86">
        <v>5435</v>
      </c>
      <c r="H38" s="86">
        <v>48120</v>
      </c>
      <c r="I38" s="86">
        <v>261522</v>
      </c>
      <c r="J38" s="105">
        <f>I38/'10'!I$13*100</f>
        <v>0.06833137098651787</v>
      </c>
      <c r="K38" s="86">
        <v>6106</v>
      </c>
      <c r="L38" s="86">
        <v>34080</v>
      </c>
      <c r="M38" s="86">
        <v>208097</v>
      </c>
      <c r="N38" s="105">
        <f>M38/'10'!M$13*100</f>
        <v>0.05519904735669982</v>
      </c>
      <c r="O38" s="105"/>
      <c r="P38" s="86">
        <v>6831.394</v>
      </c>
      <c r="Q38" s="86">
        <v>39960</v>
      </c>
      <c r="R38" s="86">
        <v>272982.50424000004</v>
      </c>
      <c r="S38" s="105">
        <f>R38/'10'!R$13*100</f>
        <v>0.0703029054976728</v>
      </c>
      <c r="T38" s="121">
        <v>6130</v>
      </c>
      <c r="U38" s="121">
        <v>42000</v>
      </c>
      <c r="V38" s="87">
        <v>257467</v>
      </c>
      <c r="W38" s="105">
        <f>V38/'10'!V$13*100</f>
        <v>0.061668583639215756</v>
      </c>
      <c r="X38" s="123" t="s">
        <v>213</v>
      </c>
      <c r="Y38" s="125" t="s">
        <v>350</v>
      </c>
      <c r="Z38" s="73"/>
      <c r="AA38" s="74"/>
      <c r="AB38" s="74"/>
      <c r="AC38" s="74"/>
      <c r="AD38" s="74"/>
      <c r="AE38" s="74"/>
      <c r="AF38" s="74"/>
      <c r="AG38" s="74"/>
      <c r="AH38" s="74"/>
      <c r="AI38" s="74"/>
      <c r="AJ38" s="109"/>
      <c r="AK38" s="109"/>
      <c r="AL38" s="109"/>
      <c r="AM38" s="109"/>
      <c r="AN38" s="109"/>
      <c r="AO38" s="109"/>
      <c r="AP38" s="109"/>
      <c r="AQ38" s="109"/>
    </row>
    <row r="39" spans="4:68" s="59" customFormat="1" ht="18.75" customHeight="1">
      <c r="D39" s="81" t="s">
        <v>215</v>
      </c>
      <c r="E39" s="85"/>
      <c r="F39" s="82" t="s">
        <v>73</v>
      </c>
      <c r="G39" s="86">
        <v>456</v>
      </c>
      <c r="H39" s="86">
        <v>101760</v>
      </c>
      <c r="I39" s="86">
        <v>46439</v>
      </c>
      <c r="J39" s="105">
        <f>I39/'10'!I$13*100</f>
        <v>0.01213374223676365</v>
      </c>
      <c r="K39" s="86">
        <v>471</v>
      </c>
      <c r="L39" s="86">
        <v>94800</v>
      </c>
      <c r="M39" s="86">
        <v>44626</v>
      </c>
      <c r="N39" s="105">
        <f>M39/'10'!M$13*100</f>
        <v>0.011837329165437685</v>
      </c>
      <c r="O39" s="105"/>
      <c r="P39" s="86">
        <v>408.419</v>
      </c>
      <c r="Q39" s="86">
        <v>96000</v>
      </c>
      <c r="R39" s="86">
        <v>39208.224</v>
      </c>
      <c r="S39" s="105">
        <f>R39/'10'!R$13*100</f>
        <v>0.010097541138314771</v>
      </c>
      <c r="T39" s="121">
        <v>358</v>
      </c>
      <c r="U39" s="121">
        <v>84000</v>
      </c>
      <c r="V39" s="87">
        <v>30077</v>
      </c>
      <c r="W39" s="105">
        <f>V39/'10'!V$13*100</f>
        <v>0.007204053296603807</v>
      </c>
      <c r="X39" s="123" t="s">
        <v>213</v>
      </c>
      <c r="Y39" s="125" t="s">
        <v>351</v>
      </c>
      <c r="Z39" s="73"/>
      <c r="AA39" s="74"/>
      <c r="AB39" s="74"/>
      <c r="AC39" s="74"/>
      <c r="AD39" s="74"/>
      <c r="AE39" s="74"/>
      <c r="AF39" s="74"/>
      <c r="AG39" s="74"/>
      <c r="AH39" s="74"/>
      <c r="AI39" s="74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</row>
    <row r="40" spans="4:105" s="59" customFormat="1" ht="18.75" customHeight="1">
      <c r="D40" s="81" t="s">
        <v>216</v>
      </c>
      <c r="E40" s="76"/>
      <c r="F40" s="82" t="s">
        <v>73</v>
      </c>
      <c r="G40" s="86">
        <v>23813</v>
      </c>
      <c r="H40" s="86">
        <v>63109</v>
      </c>
      <c r="I40" s="86">
        <v>1502839</v>
      </c>
      <c r="J40" s="105">
        <f>I40/'10'!I$13*100</f>
        <v>0.3926669620223443</v>
      </c>
      <c r="K40" s="86">
        <v>29233</v>
      </c>
      <c r="L40" s="86">
        <v>59118</v>
      </c>
      <c r="M40" s="86">
        <v>1728214</v>
      </c>
      <c r="N40" s="105">
        <f>M40/'10'!M$13*100</f>
        <v>0.4584197101760795</v>
      </c>
      <c r="O40" s="105"/>
      <c r="P40" s="86">
        <v>26649.051</v>
      </c>
      <c r="Q40" s="86">
        <v>61178.98006949666</v>
      </c>
      <c r="R40" s="86">
        <v>1630361.76</v>
      </c>
      <c r="S40" s="105">
        <f>R40/'10'!R$13*100</f>
        <v>0.4198773436393159</v>
      </c>
      <c r="T40" s="121">
        <v>24707</v>
      </c>
      <c r="U40" s="121">
        <v>62034</v>
      </c>
      <c r="V40" s="87">
        <v>1532704</v>
      </c>
      <c r="W40" s="105">
        <f>V40/'10'!V$13*100</f>
        <v>0.367113784749737</v>
      </c>
      <c r="X40" s="123" t="s">
        <v>213</v>
      </c>
      <c r="Y40" s="84" t="s">
        <v>352</v>
      </c>
      <c r="Z40" s="73"/>
      <c r="AA40" s="126"/>
      <c r="AB40" s="74"/>
      <c r="AC40" s="74"/>
      <c r="AD40" s="74"/>
      <c r="AE40" s="74"/>
      <c r="AF40" s="74"/>
      <c r="AG40" s="74"/>
      <c r="AH40" s="74"/>
      <c r="AI40" s="74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</row>
    <row r="41" spans="1:35" s="25" customFormat="1" ht="4.5" customHeight="1">
      <c r="A41" s="89"/>
      <c r="B41" s="89"/>
      <c r="C41" s="89"/>
      <c r="D41" s="90"/>
      <c r="E41" s="91"/>
      <c r="F41" s="92"/>
      <c r="G41" s="92"/>
      <c r="H41" s="92"/>
      <c r="I41" s="92"/>
      <c r="J41" s="92"/>
      <c r="K41" s="92"/>
      <c r="L41" s="92"/>
      <c r="M41" s="92"/>
      <c r="N41" s="92"/>
      <c r="O41" s="73"/>
      <c r="P41" s="92"/>
      <c r="Q41" s="92"/>
      <c r="R41" s="92"/>
      <c r="S41" s="92"/>
      <c r="T41" s="94"/>
      <c r="U41" s="94"/>
      <c r="V41" s="94"/>
      <c r="W41" s="92"/>
      <c r="X41" s="92"/>
      <c r="Y41" s="95"/>
      <c r="Z41" s="74"/>
      <c r="AA41" s="74"/>
      <c r="AB41" s="74"/>
      <c r="AC41" s="74"/>
      <c r="AD41" s="74"/>
      <c r="AE41" s="74"/>
      <c r="AF41" s="74"/>
      <c r="AG41" s="74"/>
      <c r="AH41" s="74"/>
      <c r="AI41" s="74"/>
    </row>
    <row r="42" spans="1:16" s="3" customFormat="1" ht="11.25" customHeight="1">
      <c r="A42" s="1" t="s">
        <v>333</v>
      </c>
      <c r="E42" s="4"/>
      <c r="P42" s="5" t="s">
        <v>357</v>
      </c>
    </row>
    <row r="43" spans="5:35" ht="10.5" customHeight="1">
      <c r="E43" s="127"/>
      <c r="F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97"/>
      <c r="U43" s="97"/>
      <c r="V43" s="97"/>
      <c r="W43" s="88"/>
      <c r="X43" s="88"/>
      <c r="Y43" s="101"/>
      <c r="Z43" s="98"/>
      <c r="AA43" s="88"/>
      <c r="AB43" s="88"/>
      <c r="AC43" s="88"/>
      <c r="AD43" s="88"/>
      <c r="AE43" s="88"/>
      <c r="AF43" s="88"/>
      <c r="AG43" s="88"/>
      <c r="AH43" s="88"/>
      <c r="AI43" s="99"/>
    </row>
    <row r="44" spans="5:35" ht="10.5" customHeight="1">
      <c r="E44" s="127"/>
      <c r="F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97"/>
      <c r="U44" s="97"/>
      <c r="V44" s="97"/>
      <c r="W44" s="88"/>
      <c r="X44" s="88"/>
      <c r="Y44" s="101"/>
      <c r="Z44" s="98"/>
      <c r="AA44" s="88"/>
      <c r="AB44" s="88"/>
      <c r="AC44" s="88"/>
      <c r="AD44" s="88"/>
      <c r="AE44" s="88"/>
      <c r="AF44" s="88"/>
      <c r="AG44" s="88"/>
      <c r="AH44" s="88"/>
      <c r="AI44" s="99"/>
    </row>
    <row r="45" spans="5:35" ht="10.5" customHeight="1">
      <c r="E45" s="127"/>
      <c r="F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97"/>
      <c r="U45" s="97"/>
      <c r="V45" s="97"/>
      <c r="W45" s="88"/>
      <c r="X45" s="88"/>
      <c r="Y45" s="101"/>
      <c r="Z45" s="98"/>
      <c r="AA45" s="88"/>
      <c r="AB45" s="88"/>
      <c r="AC45" s="88"/>
      <c r="AD45" s="88"/>
      <c r="AE45" s="88"/>
      <c r="AF45" s="88"/>
      <c r="AG45" s="88"/>
      <c r="AH45" s="88"/>
      <c r="AI45" s="99"/>
    </row>
    <row r="46" spans="4:35" ht="18" customHeight="1">
      <c r="D46" s="25"/>
      <c r="E46" s="25"/>
      <c r="F46" s="74"/>
      <c r="G46" s="103"/>
      <c r="H46" s="86"/>
      <c r="I46" s="103"/>
      <c r="J46" s="74"/>
      <c r="K46" s="103"/>
      <c r="L46" s="86"/>
      <c r="M46" s="103"/>
      <c r="N46" s="74"/>
      <c r="O46" s="74"/>
      <c r="P46" s="103"/>
      <c r="Q46" s="86"/>
      <c r="R46" s="103"/>
      <c r="S46" s="74"/>
      <c r="T46" s="103"/>
      <c r="U46" s="86"/>
      <c r="V46" s="103"/>
      <c r="W46" s="74"/>
      <c r="X46" s="88"/>
      <c r="Y46" s="74"/>
      <c r="Z46" s="73"/>
      <c r="AA46" s="74"/>
      <c r="AB46" s="74"/>
      <c r="AC46" s="74"/>
      <c r="AD46" s="74"/>
      <c r="AE46" s="74"/>
      <c r="AF46" s="74"/>
      <c r="AG46" s="74"/>
      <c r="AH46" s="74"/>
      <c r="AI46" s="99"/>
    </row>
    <row r="47" spans="4:35" ht="18" customHeight="1">
      <c r="D47" s="134"/>
      <c r="E47" s="75"/>
      <c r="F47" s="188"/>
      <c r="G47" s="107"/>
      <c r="H47" s="107"/>
      <c r="I47" s="107"/>
      <c r="J47" s="136"/>
      <c r="K47" s="107"/>
      <c r="L47" s="107"/>
      <c r="M47" s="86"/>
      <c r="N47" s="105"/>
      <c r="O47" s="105"/>
      <c r="P47" s="86"/>
      <c r="Q47" s="86"/>
      <c r="R47" s="86"/>
      <c r="S47" s="105"/>
      <c r="T47" s="121"/>
      <c r="U47" s="121"/>
      <c r="V47" s="87"/>
      <c r="W47" s="105"/>
      <c r="X47" s="193"/>
      <c r="Y47" s="124"/>
      <c r="Z47" s="74"/>
      <c r="AA47" s="74"/>
      <c r="AB47" s="74"/>
      <c r="AC47" s="74"/>
      <c r="AD47" s="74"/>
      <c r="AE47" s="74"/>
      <c r="AF47" s="74"/>
      <c r="AG47" s="74"/>
      <c r="AH47" s="74"/>
      <c r="AI47" s="99"/>
    </row>
    <row r="48" spans="4:35" ht="18" customHeight="1">
      <c r="D48" s="25"/>
      <c r="E48" s="25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102"/>
      <c r="U48" s="102"/>
      <c r="V48" s="102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99"/>
    </row>
    <row r="49" spans="4:35" ht="18" customHeight="1">
      <c r="D49" s="25"/>
      <c r="E49" s="25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102"/>
      <c r="U49" s="102"/>
      <c r="V49" s="102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99"/>
    </row>
    <row r="50" spans="4:35" ht="18" customHeight="1">
      <c r="D50" s="25"/>
      <c r="E50" s="25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102"/>
      <c r="U50" s="102"/>
      <c r="V50" s="102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99"/>
    </row>
    <row r="51" spans="4:34" ht="18" customHeight="1"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128"/>
      <c r="U51" s="128"/>
      <c r="V51" s="128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spans="4:34" ht="15.75"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128"/>
      <c r="U52" s="128"/>
      <c r="V52" s="128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</sheetData>
  <mergeCells count="7">
    <mergeCell ref="T5:W5"/>
    <mergeCell ref="P2:Y2"/>
    <mergeCell ref="A2:N2"/>
    <mergeCell ref="A7:E7"/>
    <mergeCell ref="G5:J5"/>
    <mergeCell ref="K5:N5"/>
    <mergeCell ref="P5:S5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</sheetPr>
  <dimension ref="A1:AI42"/>
  <sheetViews>
    <sheetView workbookViewId="0" topLeftCell="A1">
      <pane xSplit="6" ySplit="12" topLeftCell="G13" activePane="bottomRight" state="frozen"/>
      <selection pane="topLeft" activeCell="K21" sqref="K21"/>
      <selection pane="topRight" activeCell="K21" sqref="K21"/>
      <selection pane="bottomLeft" activeCell="K21" sqref="K21"/>
      <selection pane="bottomRight" activeCell="D3" sqref="D3"/>
    </sheetView>
  </sheetViews>
  <sheetFormatPr defaultColWidth="9.00390625" defaultRowHeight="16.5"/>
  <cols>
    <col min="1" max="1" width="0.875" style="6" customWidth="1"/>
    <col min="2" max="2" width="2.125" style="6" customWidth="1"/>
    <col min="3" max="3" width="1.625" style="6" customWidth="1"/>
    <col min="4" max="4" width="11.625" style="6" customWidth="1"/>
    <col min="5" max="5" width="1.12109375" style="6" customWidth="1"/>
    <col min="6" max="6" width="5.125" style="6" customWidth="1"/>
    <col min="7" max="8" width="6.625" style="6" customWidth="1"/>
    <col min="9" max="9" width="8.50390625" style="6" customWidth="1"/>
    <col min="10" max="10" width="5.625" style="6" customWidth="1"/>
    <col min="11" max="11" width="6.75390625" style="6" customWidth="1"/>
    <col min="12" max="12" width="6.625" style="6" customWidth="1"/>
    <col min="13" max="13" width="8.50390625" style="6" customWidth="1"/>
    <col min="14" max="14" width="6.125" style="6" customWidth="1"/>
    <col min="15" max="15" width="12.625" style="6" customWidth="1"/>
    <col min="16" max="16" width="6.625" style="6" customWidth="1"/>
    <col min="17" max="17" width="7.25390625" style="6" customWidth="1"/>
    <col min="18" max="18" width="8.625" style="6" customWidth="1"/>
    <col min="19" max="19" width="5.625" style="6" customWidth="1"/>
    <col min="20" max="20" width="6.75390625" style="8" customWidth="1"/>
    <col min="21" max="21" width="7.625" style="8" customWidth="1"/>
    <col min="22" max="22" width="8.625" style="8" customWidth="1"/>
    <col min="23" max="23" width="5.625" style="6" customWidth="1"/>
    <col min="24" max="24" width="6.25390625" style="6" customWidth="1"/>
    <col min="25" max="25" width="19.50390625" style="6" customWidth="1"/>
    <col min="26" max="16384" width="8.75390625" style="6" customWidth="1"/>
  </cols>
  <sheetData>
    <row r="1" spans="1:25" s="190" customFormat="1" ht="10.5" customHeight="1">
      <c r="A1" s="216" t="s">
        <v>406</v>
      </c>
      <c r="M1" s="215"/>
      <c r="U1" s="191"/>
      <c r="V1" s="192"/>
      <c r="W1" s="192"/>
      <c r="Y1" s="215" t="s">
        <v>407</v>
      </c>
    </row>
    <row r="2" spans="1:25" ht="27" customHeight="1">
      <c r="A2" s="234" t="s">
        <v>378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P2" s="234" t="s">
        <v>291</v>
      </c>
      <c r="Q2" s="234"/>
      <c r="R2" s="234"/>
      <c r="S2" s="234"/>
      <c r="T2" s="234"/>
      <c r="U2" s="234"/>
      <c r="V2" s="234"/>
      <c r="W2" s="234"/>
      <c r="X2" s="234"/>
      <c r="Y2" s="234"/>
    </row>
    <row r="3" spans="4:25" ht="18" customHeight="1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2"/>
      <c r="U3" s="12"/>
      <c r="V3" s="12"/>
      <c r="W3" s="10"/>
      <c r="X3" s="10"/>
      <c r="Y3" s="10"/>
    </row>
    <row r="4" spans="4:25" ht="10.5" customHeight="1"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4"/>
      <c r="R4" s="14"/>
      <c r="S4" s="14"/>
      <c r="T4" s="17"/>
      <c r="U4" s="17"/>
      <c r="V4" s="17"/>
      <c r="W4" s="14"/>
      <c r="X4" s="14"/>
      <c r="Y4" s="14"/>
    </row>
    <row r="5" spans="1:25" s="25" customFormat="1" ht="18" customHeight="1">
      <c r="A5" s="18"/>
      <c r="B5" s="18"/>
      <c r="C5" s="18"/>
      <c r="D5" s="19"/>
      <c r="E5" s="20"/>
      <c r="F5" s="21" t="s">
        <v>246</v>
      </c>
      <c r="G5" s="231" t="s">
        <v>412</v>
      </c>
      <c r="H5" s="232"/>
      <c r="I5" s="232"/>
      <c r="J5" s="233"/>
      <c r="K5" s="231" t="s">
        <v>413</v>
      </c>
      <c r="L5" s="232"/>
      <c r="M5" s="232"/>
      <c r="N5" s="233"/>
      <c r="O5" s="22"/>
      <c r="P5" s="231" t="s">
        <v>414</v>
      </c>
      <c r="Q5" s="232"/>
      <c r="R5" s="232"/>
      <c r="S5" s="233"/>
      <c r="T5" s="231" t="s">
        <v>415</v>
      </c>
      <c r="U5" s="232"/>
      <c r="V5" s="232"/>
      <c r="W5" s="233"/>
      <c r="X5" s="23" t="s">
        <v>195</v>
      </c>
      <c r="Y5" s="24"/>
    </row>
    <row r="6" spans="1:25" s="25" customFormat="1" ht="4.5" customHeight="1">
      <c r="A6" s="19"/>
      <c r="B6" s="19"/>
      <c r="C6" s="19"/>
      <c r="D6" s="19"/>
      <c r="E6" s="26"/>
      <c r="F6" s="27"/>
      <c r="G6" s="28"/>
      <c r="H6" s="28"/>
      <c r="I6" s="28"/>
      <c r="J6" s="29"/>
      <c r="K6" s="28"/>
      <c r="L6" s="28"/>
      <c r="M6" s="28"/>
      <c r="N6" s="29"/>
      <c r="O6" s="30"/>
      <c r="P6" s="19"/>
      <c r="Q6" s="19"/>
      <c r="R6" s="19"/>
      <c r="S6" s="29"/>
      <c r="T6" s="32"/>
      <c r="U6" s="32"/>
      <c r="V6" s="32"/>
      <c r="W6" s="29"/>
      <c r="X6" s="19"/>
      <c r="Y6" s="24"/>
    </row>
    <row r="7" spans="1:25" s="25" customFormat="1" ht="14.25" customHeight="1">
      <c r="A7" s="228" t="s">
        <v>28</v>
      </c>
      <c r="B7" s="229"/>
      <c r="C7" s="229"/>
      <c r="D7" s="229"/>
      <c r="E7" s="230"/>
      <c r="F7" s="27"/>
      <c r="G7" s="21" t="s">
        <v>263</v>
      </c>
      <c r="H7" s="21" t="s">
        <v>264</v>
      </c>
      <c r="I7" s="21" t="s">
        <v>367</v>
      </c>
      <c r="J7" s="21" t="s">
        <v>265</v>
      </c>
      <c r="K7" s="21" t="s">
        <v>263</v>
      </c>
      <c r="L7" s="21" t="s">
        <v>264</v>
      </c>
      <c r="M7" s="21" t="s">
        <v>367</v>
      </c>
      <c r="N7" s="21" t="s">
        <v>265</v>
      </c>
      <c r="O7" s="217"/>
      <c r="P7" s="34" t="s">
        <v>263</v>
      </c>
      <c r="Q7" s="34" t="s">
        <v>264</v>
      </c>
      <c r="R7" s="34" t="s">
        <v>367</v>
      </c>
      <c r="S7" s="21" t="s">
        <v>265</v>
      </c>
      <c r="T7" s="207" t="s">
        <v>263</v>
      </c>
      <c r="U7" s="37" t="s">
        <v>264</v>
      </c>
      <c r="V7" s="34" t="s">
        <v>375</v>
      </c>
      <c r="W7" s="21" t="s">
        <v>265</v>
      </c>
      <c r="X7" s="38" t="s">
        <v>196</v>
      </c>
      <c r="Y7" s="39" t="s">
        <v>4</v>
      </c>
    </row>
    <row r="8" spans="1:25" s="25" customFormat="1" ht="16.5" customHeight="1">
      <c r="A8" s="19"/>
      <c r="B8" s="19"/>
      <c r="C8" s="19"/>
      <c r="D8" s="19"/>
      <c r="E8" s="26"/>
      <c r="F8" s="238" t="s">
        <v>248</v>
      </c>
      <c r="G8" s="42" t="s">
        <v>196</v>
      </c>
      <c r="H8" s="41"/>
      <c r="I8" s="41"/>
      <c r="J8" s="40" t="s">
        <v>197</v>
      </c>
      <c r="K8" s="40" t="s">
        <v>196</v>
      </c>
      <c r="L8" s="41"/>
      <c r="M8" s="41"/>
      <c r="N8" s="40" t="s">
        <v>197</v>
      </c>
      <c r="O8" s="43"/>
      <c r="P8" s="40" t="s">
        <v>196</v>
      </c>
      <c r="Q8" s="41"/>
      <c r="R8" s="41"/>
      <c r="S8" s="40" t="s">
        <v>197</v>
      </c>
      <c r="T8" s="113" t="s">
        <v>196</v>
      </c>
      <c r="U8" s="45"/>
      <c r="V8" s="45"/>
      <c r="W8" s="40" t="s">
        <v>197</v>
      </c>
      <c r="X8" s="47" t="s">
        <v>198</v>
      </c>
      <c r="Y8" s="19"/>
    </row>
    <row r="9" spans="1:25" s="25" customFormat="1" ht="9" customHeight="1">
      <c r="A9" s="19"/>
      <c r="B9" s="19"/>
      <c r="C9" s="19"/>
      <c r="D9" s="19"/>
      <c r="E9" s="26"/>
      <c r="F9" s="238"/>
      <c r="G9" s="42" t="s">
        <v>198</v>
      </c>
      <c r="H9" s="42" t="s">
        <v>200</v>
      </c>
      <c r="I9" s="42" t="s">
        <v>201</v>
      </c>
      <c r="J9" s="42" t="s">
        <v>202</v>
      </c>
      <c r="K9" s="42" t="s">
        <v>198</v>
      </c>
      <c r="L9" s="42" t="s">
        <v>200</v>
      </c>
      <c r="M9" s="42" t="s">
        <v>201</v>
      </c>
      <c r="N9" s="42" t="s">
        <v>202</v>
      </c>
      <c r="O9" s="48"/>
      <c r="P9" s="42" t="s">
        <v>198</v>
      </c>
      <c r="Q9" s="42" t="s">
        <v>200</v>
      </c>
      <c r="R9" s="42" t="s">
        <v>201</v>
      </c>
      <c r="S9" s="42" t="s">
        <v>202</v>
      </c>
      <c r="T9" s="50" t="s">
        <v>198</v>
      </c>
      <c r="U9" s="50" t="s">
        <v>200</v>
      </c>
      <c r="V9" s="50" t="s">
        <v>201</v>
      </c>
      <c r="W9" s="42" t="s">
        <v>202</v>
      </c>
      <c r="X9" s="51"/>
      <c r="Y9" s="19"/>
    </row>
    <row r="10" spans="1:25" s="59" customFormat="1" ht="3.75" customHeight="1">
      <c r="A10" s="52"/>
      <c r="B10" s="52"/>
      <c r="C10" s="52"/>
      <c r="D10" s="52"/>
      <c r="E10" s="53"/>
      <c r="F10" s="54"/>
      <c r="G10" s="54"/>
      <c r="H10" s="54"/>
      <c r="I10" s="54"/>
      <c r="J10" s="55"/>
      <c r="K10" s="54"/>
      <c r="L10" s="54"/>
      <c r="M10" s="54"/>
      <c r="N10" s="55"/>
      <c r="O10" s="43"/>
      <c r="P10" s="54"/>
      <c r="Q10" s="54"/>
      <c r="R10" s="54"/>
      <c r="S10" s="55"/>
      <c r="T10" s="57"/>
      <c r="U10" s="57"/>
      <c r="V10" s="57"/>
      <c r="W10" s="55"/>
      <c r="X10" s="53"/>
      <c r="Y10" s="52"/>
    </row>
    <row r="11" spans="4:25" s="60" customFormat="1" ht="9.75" customHeight="1">
      <c r="D11" s="61"/>
      <c r="E11" s="62"/>
      <c r="H11" s="63" t="s">
        <v>397</v>
      </c>
      <c r="I11" s="64" t="s">
        <v>194</v>
      </c>
      <c r="J11" s="63" t="s">
        <v>203</v>
      </c>
      <c r="L11" s="63" t="s">
        <v>397</v>
      </c>
      <c r="M11" s="64" t="s">
        <v>194</v>
      </c>
      <c r="N11" s="63" t="s">
        <v>203</v>
      </c>
      <c r="O11" s="63"/>
      <c r="P11" s="65"/>
      <c r="Q11" s="115" t="s">
        <v>356</v>
      </c>
      <c r="R11" s="67" t="s">
        <v>194</v>
      </c>
      <c r="S11" s="63" t="s">
        <v>203</v>
      </c>
      <c r="T11" s="65"/>
      <c r="U11" s="115" t="s">
        <v>356</v>
      </c>
      <c r="V11" s="67" t="s">
        <v>194</v>
      </c>
      <c r="W11" s="63" t="s">
        <v>203</v>
      </c>
      <c r="X11" s="63"/>
      <c r="Y11" s="68"/>
    </row>
    <row r="12" spans="4:25" s="60" customFormat="1" ht="8.25" customHeight="1">
      <c r="D12" s="61"/>
      <c r="E12" s="62"/>
      <c r="H12" s="63" t="s">
        <v>204</v>
      </c>
      <c r="I12" s="63" t="s">
        <v>205</v>
      </c>
      <c r="J12" s="63"/>
      <c r="L12" s="63" t="s">
        <v>204</v>
      </c>
      <c r="M12" s="63" t="s">
        <v>205</v>
      </c>
      <c r="N12" s="63"/>
      <c r="O12" s="63"/>
      <c r="Q12" s="63" t="s">
        <v>204</v>
      </c>
      <c r="R12" s="63" t="s">
        <v>205</v>
      </c>
      <c r="S12" s="63"/>
      <c r="T12" s="66"/>
      <c r="U12" s="66" t="s">
        <v>204</v>
      </c>
      <c r="V12" s="66" t="s">
        <v>205</v>
      </c>
      <c r="W12" s="63"/>
      <c r="X12" s="63"/>
      <c r="Y12" s="68"/>
    </row>
    <row r="13" spans="3:25" s="74" customFormat="1" ht="18.75" customHeight="1">
      <c r="C13" s="80"/>
      <c r="D13" s="81" t="s">
        <v>29</v>
      </c>
      <c r="E13" s="76"/>
      <c r="F13" s="82" t="s">
        <v>30</v>
      </c>
      <c r="G13" s="201">
        <v>42832</v>
      </c>
      <c r="H13" s="201">
        <v>52000</v>
      </c>
      <c r="I13" s="201">
        <v>2227252</v>
      </c>
      <c r="J13" s="105">
        <f>I13/'10'!I$13*100</f>
        <v>0.5819440914816493</v>
      </c>
      <c r="K13" s="201">
        <v>57785</v>
      </c>
      <c r="L13" s="201">
        <v>48000</v>
      </c>
      <c r="M13" s="201">
        <v>2773696</v>
      </c>
      <c r="N13" s="105">
        <f>M13/'10'!M$13*100</f>
        <v>0.735740432861064</v>
      </c>
      <c r="O13" s="105"/>
      <c r="P13" s="201">
        <v>58064.236000000004</v>
      </c>
      <c r="Q13" s="201">
        <v>49500</v>
      </c>
      <c r="R13" s="201">
        <v>2874179.682</v>
      </c>
      <c r="S13" s="105">
        <f>R13/'10'!R$13*100</f>
        <v>0.7402056154826974</v>
      </c>
      <c r="T13" s="201">
        <v>54087</v>
      </c>
      <c r="U13" s="87">
        <v>49000</v>
      </c>
      <c r="V13" s="87">
        <v>2650285</v>
      </c>
      <c r="W13" s="105">
        <f>V13/'10'!V$13*100</f>
        <v>0.6347971669777445</v>
      </c>
      <c r="X13" s="123" t="s">
        <v>365</v>
      </c>
      <c r="Y13" s="130" t="s">
        <v>295</v>
      </c>
    </row>
    <row r="14" spans="3:25" s="25" customFormat="1" ht="18.75" customHeight="1">
      <c r="C14" s="74"/>
      <c r="D14" s="81" t="s">
        <v>31</v>
      </c>
      <c r="E14" s="76"/>
      <c r="F14" s="82" t="s">
        <v>250</v>
      </c>
      <c r="G14" s="86">
        <v>182</v>
      </c>
      <c r="H14" s="86">
        <v>38500</v>
      </c>
      <c r="I14" s="86">
        <v>7016</v>
      </c>
      <c r="J14" s="105">
        <f>I14/'10'!I$13*100</f>
        <v>0.0018331647006424292</v>
      </c>
      <c r="K14" s="86">
        <v>99</v>
      </c>
      <c r="L14" s="86">
        <v>39500</v>
      </c>
      <c r="M14" s="86">
        <v>3916</v>
      </c>
      <c r="N14" s="105">
        <f>M14/'10'!M$13*100</f>
        <v>0.0010387438043260426</v>
      </c>
      <c r="O14" s="105"/>
      <c r="P14" s="86">
        <v>154.059</v>
      </c>
      <c r="Q14" s="86">
        <v>38000</v>
      </c>
      <c r="R14" s="86">
        <v>5854.242</v>
      </c>
      <c r="S14" s="105">
        <f>R14/'10'!R$13*100</f>
        <v>0.0015076798538146013</v>
      </c>
      <c r="T14" s="201">
        <v>76</v>
      </c>
      <c r="U14" s="87">
        <v>43700</v>
      </c>
      <c r="V14" s="87">
        <v>3327</v>
      </c>
      <c r="W14" s="105">
        <f>V14/'10'!V$13*100</f>
        <v>0.0007968841745453623</v>
      </c>
      <c r="X14" s="80" t="s">
        <v>208</v>
      </c>
      <c r="Y14" s="131" t="s">
        <v>217</v>
      </c>
    </row>
    <row r="15" spans="2:25" s="25" customFormat="1" ht="18.75" customHeight="1">
      <c r="B15" s="80"/>
      <c r="C15" s="80"/>
      <c r="D15" s="81" t="s">
        <v>32</v>
      </c>
      <c r="E15" s="76"/>
      <c r="F15" s="82" t="s">
        <v>250</v>
      </c>
      <c r="G15" s="86">
        <v>1</v>
      </c>
      <c r="H15" s="86">
        <v>960000</v>
      </c>
      <c r="I15" s="86">
        <v>643</v>
      </c>
      <c r="J15" s="105">
        <f>I15/'10'!I$13*100</f>
        <v>0.0001680052597652625</v>
      </c>
      <c r="K15" s="86">
        <v>1</v>
      </c>
      <c r="L15" s="86">
        <v>950000</v>
      </c>
      <c r="M15" s="86">
        <v>988</v>
      </c>
      <c r="N15" s="105">
        <f>M15/'10'!M$13*100</f>
        <v>0.0002620732580883887</v>
      </c>
      <c r="O15" s="105"/>
      <c r="P15" s="86">
        <v>1.9</v>
      </c>
      <c r="Q15" s="86">
        <v>930000</v>
      </c>
      <c r="R15" s="86">
        <v>1767</v>
      </c>
      <c r="S15" s="105">
        <f>R15/'10'!R$13*100</f>
        <v>0.00045506665110366134</v>
      </c>
      <c r="T15" s="86">
        <v>0</v>
      </c>
      <c r="U15" s="87">
        <v>1069500</v>
      </c>
      <c r="V15" s="87">
        <v>475</v>
      </c>
      <c r="W15" s="105">
        <f>V15/'10'!V$13*100</f>
        <v>0.00011377216198047705</v>
      </c>
      <c r="X15" s="80" t="s">
        <v>208</v>
      </c>
      <c r="Y15" s="131" t="s">
        <v>218</v>
      </c>
    </row>
    <row r="16" spans="3:25" s="25" customFormat="1" ht="18.75" customHeight="1">
      <c r="C16" s="74"/>
      <c r="D16" s="81" t="s">
        <v>33</v>
      </c>
      <c r="E16" s="76"/>
      <c r="F16" s="132" t="s">
        <v>251</v>
      </c>
      <c r="G16" s="86">
        <v>7111</v>
      </c>
      <c r="H16" s="86">
        <v>358623</v>
      </c>
      <c r="I16" s="86">
        <v>2550172</v>
      </c>
      <c r="J16" s="105">
        <f>I16/'10'!I$13*100</f>
        <v>0.666317743866406</v>
      </c>
      <c r="K16" s="86">
        <v>7695</v>
      </c>
      <c r="L16" s="86">
        <v>372085</v>
      </c>
      <c r="M16" s="86">
        <v>2863314</v>
      </c>
      <c r="N16" s="105">
        <f>M16/'10'!M$13*100</f>
        <v>0.7595121750102192</v>
      </c>
      <c r="O16" s="105"/>
      <c r="P16" s="86">
        <v>7915.09</v>
      </c>
      <c r="Q16" s="86">
        <v>343160</v>
      </c>
      <c r="R16" s="86">
        <v>2716145</v>
      </c>
      <c r="S16" s="105">
        <f>R16/'10'!R$13*100</f>
        <v>0.6995059474034828</v>
      </c>
      <c r="T16" s="201">
        <v>7808</v>
      </c>
      <c r="U16" s="87">
        <v>335269</v>
      </c>
      <c r="V16" s="87">
        <v>2617873</v>
      </c>
      <c r="W16" s="105">
        <f>V16/'10'!V$13*100</f>
        <v>0.6270338336848787</v>
      </c>
      <c r="X16" s="80" t="s">
        <v>219</v>
      </c>
      <c r="Y16" s="131" t="s">
        <v>220</v>
      </c>
    </row>
    <row r="17" spans="3:25" s="25" customFormat="1" ht="18.75" customHeight="1">
      <c r="C17" s="80"/>
      <c r="D17" s="81" t="s">
        <v>34</v>
      </c>
      <c r="E17" s="76"/>
      <c r="F17" s="132" t="s">
        <v>251</v>
      </c>
      <c r="G17" s="86">
        <v>797</v>
      </c>
      <c r="H17" s="86">
        <v>1570233</v>
      </c>
      <c r="I17" s="86">
        <v>1251224</v>
      </c>
      <c r="J17" s="105">
        <f>I17/'10'!I$13*100</f>
        <v>0.326924126196782</v>
      </c>
      <c r="K17" s="86">
        <v>824</v>
      </c>
      <c r="L17" s="86">
        <v>1494501</v>
      </c>
      <c r="M17" s="86">
        <v>1231155</v>
      </c>
      <c r="N17" s="105">
        <f>M17/'10'!M$13*100</f>
        <v>0.3265716620058807</v>
      </c>
      <c r="O17" s="105"/>
      <c r="P17" s="86">
        <v>780.73</v>
      </c>
      <c r="Q17" s="86">
        <v>1360373</v>
      </c>
      <c r="R17" s="86">
        <v>1062084.01229</v>
      </c>
      <c r="S17" s="105">
        <f>R17/'10'!R$13*100</f>
        <v>0.2735251922261178</v>
      </c>
      <c r="T17" s="201">
        <v>800</v>
      </c>
      <c r="U17" s="87">
        <v>1194315</v>
      </c>
      <c r="V17" s="87">
        <v>955619</v>
      </c>
      <c r="W17" s="105">
        <f>V17/'10'!V$13*100</f>
        <v>0.22889018875709788</v>
      </c>
      <c r="X17" s="80" t="s">
        <v>219</v>
      </c>
      <c r="Y17" s="131" t="s">
        <v>221</v>
      </c>
    </row>
    <row r="18" spans="3:25" s="25" customFormat="1" ht="13.5" customHeight="1">
      <c r="C18" s="74"/>
      <c r="D18" s="134"/>
      <c r="E18" s="76"/>
      <c r="F18" s="80"/>
      <c r="G18" s="86"/>
      <c r="H18" s="86"/>
      <c r="I18" s="86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33"/>
      <c r="U18" s="133"/>
      <c r="V18" s="133"/>
      <c r="W18" s="105"/>
      <c r="X18" s="80"/>
      <c r="Y18" s="131"/>
    </row>
    <row r="19" spans="2:25" s="25" customFormat="1" ht="18.75" customHeight="1">
      <c r="B19" s="80" t="s">
        <v>222</v>
      </c>
      <c r="C19" s="226" t="s">
        <v>35</v>
      </c>
      <c r="D19" s="237"/>
      <c r="E19" s="76"/>
      <c r="F19" s="80"/>
      <c r="G19" s="86"/>
      <c r="H19" s="86"/>
      <c r="I19" s="86">
        <v>126669707.68538684</v>
      </c>
      <c r="J19" s="105">
        <f>I19/'10'!I$13*100</f>
        <v>33.09669851333326</v>
      </c>
      <c r="K19" s="86"/>
      <c r="L19" s="86"/>
      <c r="M19" s="86">
        <v>118125309.90914336</v>
      </c>
      <c r="N19" s="105">
        <f>M19/'10'!M$13*100</f>
        <v>31.333486670637473</v>
      </c>
      <c r="O19" s="105"/>
      <c r="P19" s="86"/>
      <c r="Q19" s="86"/>
      <c r="R19" s="86">
        <v>124690057.84964664</v>
      </c>
      <c r="S19" s="105">
        <f>R19/'10'!R$13*100</f>
        <v>32.11221678073599</v>
      </c>
      <c r="T19" s="86"/>
      <c r="U19" s="86"/>
      <c r="V19" s="86">
        <v>146104199.543</v>
      </c>
      <c r="W19" s="105">
        <f>V19/'10'!V$13*100</f>
        <v>34.994927697756076</v>
      </c>
      <c r="X19" s="80"/>
      <c r="Y19" s="135" t="s">
        <v>36</v>
      </c>
    </row>
    <row r="20" spans="3:25" s="25" customFormat="1" ht="18.75" customHeight="1">
      <c r="C20" s="74"/>
      <c r="D20" s="81" t="s">
        <v>37</v>
      </c>
      <c r="E20" s="76"/>
      <c r="F20" s="82" t="s">
        <v>250</v>
      </c>
      <c r="G20" s="86">
        <v>6047.920340000001</v>
      </c>
      <c r="H20" s="86">
        <v>279127.4033215854</v>
      </c>
      <c r="I20" s="86">
        <v>1688140.3</v>
      </c>
      <c r="J20" s="105">
        <f>I20/'10'!I$13*100</f>
        <v>0.44108312538368305</v>
      </c>
      <c r="K20" s="86">
        <v>5626.33071</v>
      </c>
      <c r="L20" s="86">
        <v>279769.10390324355</v>
      </c>
      <c r="M20" s="86">
        <v>1574073.501</v>
      </c>
      <c r="N20" s="105">
        <f>M20/'10'!M$13*100</f>
        <v>0.41753296647537097</v>
      </c>
      <c r="O20" s="105"/>
      <c r="P20" s="86">
        <v>5480.26501</v>
      </c>
      <c r="Q20" s="86">
        <v>291464.9003442992</v>
      </c>
      <c r="R20" s="86">
        <v>1597304.895</v>
      </c>
      <c r="S20" s="105">
        <f>R20/'10'!R$13*100</f>
        <v>0.41136400076917684</v>
      </c>
      <c r="T20" s="86">
        <v>5683.35636</v>
      </c>
      <c r="U20" s="86">
        <v>246045.57385171598</v>
      </c>
      <c r="V20" s="86">
        <v>1398364.6769999997</v>
      </c>
      <c r="W20" s="105">
        <f>V20/'10'!V$13*100</f>
        <v>0.3349367842935188</v>
      </c>
      <c r="X20" s="80" t="s">
        <v>208</v>
      </c>
      <c r="Y20" s="131" t="s">
        <v>223</v>
      </c>
    </row>
    <row r="21" spans="3:25" s="25" customFormat="1" ht="18.75" customHeight="1">
      <c r="C21" s="80"/>
      <c r="D21" s="81" t="s">
        <v>38</v>
      </c>
      <c r="E21" s="76"/>
      <c r="F21" s="82" t="s">
        <v>250</v>
      </c>
      <c r="G21" s="86">
        <v>911449.1505074998</v>
      </c>
      <c r="H21" s="86">
        <v>64524.87037181794</v>
      </c>
      <c r="I21" s="86">
        <v>58811138.287</v>
      </c>
      <c r="J21" s="105">
        <f>I21/'10'!I$13*100</f>
        <v>15.36637723949955</v>
      </c>
      <c r="K21" s="86">
        <v>930608.56878</v>
      </c>
      <c r="L21" s="86">
        <v>59613.19681671114</v>
      </c>
      <c r="M21" s="86">
        <v>55476551.77</v>
      </c>
      <c r="N21" s="105">
        <f>M21/'10'!M$13*100</f>
        <v>14.715506750883673</v>
      </c>
      <c r="O21" s="105"/>
      <c r="P21" s="86">
        <v>913823.743555945</v>
      </c>
      <c r="Q21" s="86">
        <v>62378.8909503195</v>
      </c>
      <c r="R21" s="86">
        <v>57003311.64708903</v>
      </c>
      <c r="S21" s="105">
        <f>R21/'10'!R$13*100</f>
        <v>14.680422259795774</v>
      </c>
      <c r="T21" s="86">
        <v>861835.6818224998</v>
      </c>
      <c r="U21" s="86">
        <v>79592.92169818487</v>
      </c>
      <c r="V21" s="86">
        <v>68596019.94</v>
      </c>
      <c r="W21" s="105">
        <f>V21/'10'!V$13*100</f>
        <v>16.430142088062556</v>
      </c>
      <c r="X21" s="80" t="s">
        <v>208</v>
      </c>
      <c r="Y21" s="131" t="s">
        <v>224</v>
      </c>
    </row>
    <row r="22" spans="3:25" s="25" customFormat="1" ht="18.75" customHeight="1">
      <c r="C22" s="74"/>
      <c r="D22" s="81" t="s">
        <v>272</v>
      </c>
      <c r="E22" s="76"/>
      <c r="F22" s="82" t="s">
        <v>250</v>
      </c>
      <c r="G22" s="86">
        <v>3234.2285448</v>
      </c>
      <c r="H22" s="86">
        <v>383353.0747211529</v>
      </c>
      <c r="I22" s="86">
        <v>1239851.457</v>
      </c>
      <c r="J22" s="105">
        <f>I22/'10'!I$13*100</f>
        <v>0.3239526689014373</v>
      </c>
      <c r="K22" s="86">
        <v>3896.3794</v>
      </c>
      <c r="L22" s="86">
        <v>298371.74993790395</v>
      </c>
      <c r="M22" s="86">
        <v>1162569.54</v>
      </c>
      <c r="N22" s="105">
        <f>M22/'10'!M$13*100</f>
        <v>0.3083789343138859</v>
      </c>
      <c r="O22" s="105"/>
      <c r="P22" s="86">
        <v>3548.4920459999994</v>
      </c>
      <c r="Q22" s="86">
        <v>235826.3711699684</v>
      </c>
      <c r="R22" s="86">
        <v>836828.0023336763</v>
      </c>
      <c r="S22" s="105">
        <f>R22/'10'!R$13*100</f>
        <v>0.21551359172142215</v>
      </c>
      <c r="T22" s="86">
        <v>3183.384217200001</v>
      </c>
      <c r="U22" s="86">
        <v>274922.94529555214</v>
      </c>
      <c r="V22" s="86">
        <v>875185.365</v>
      </c>
      <c r="W22" s="105">
        <f>V22/'10'!V$13*100</f>
        <v>0.20962469707310089</v>
      </c>
      <c r="X22" s="80" t="s">
        <v>208</v>
      </c>
      <c r="Y22" s="131" t="s">
        <v>227</v>
      </c>
    </row>
    <row r="23" spans="3:25" s="25" customFormat="1" ht="18.75" customHeight="1">
      <c r="C23" s="80"/>
      <c r="D23" s="81" t="s">
        <v>39</v>
      </c>
      <c r="E23" s="76"/>
      <c r="F23" s="82" t="s">
        <v>225</v>
      </c>
      <c r="G23" s="86">
        <v>21</v>
      </c>
      <c r="H23" s="86">
        <v>100000</v>
      </c>
      <c r="I23" s="86">
        <v>2100</v>
      </c>
      <c r="J23" s="105">
        <f>I23/'10'!I$13*100</f>
        <v>0.0005486952496221637</v>
      </c>
      <c r="K23" s="86">
        <v>36</v>
      </c>
      <c r="L23" s="86">
        <v>100000</v>
      </c>
      <c r="M23" s="86">
        <v>3600</v>
      </c>
      <c r="N23" s="105">
        <f>M23/'10'!M$13*100</f>
        <v>0.0009549228027512138</v>
      </c>
      <c r="O23" s="105"/>
      <c r="P23" s="86">
        <v>35</v>
      </c>
      <c r="Q23" s="86">
        <v>100000</v>
      </c>
      <c r="R23" s="86">
        <v>3500</v>
      </c>
      <c r="S23" s="105">
        <f>R23/'10'!R$13*100</f>
        <v>0.0009013770678340774</v>
      </c>
      <c r="T23" s="86">
        <v>46</v>
      </c>
      <c r="U23" s="86">
        <v>100000</v>
      </c>
      <c r="V23" s="86">
        <v>4600</v>
      </c>
      <c r="W23" s="105">
        <f>V23/'10'!V$13*100</f>
        <v>0.0011017935686530409</v>
      </c>
      <c r="X23" s="80" t="s">
        <v>226</v>
      </c>
      <c r="Y23" s="131" t="s">
        <v>359</v>
      </c>
    </row>
    <row r="24" spans="3:25" s="25" customFormat="1" ht="18.75" customHeight="1">
      <c r="C24" s="74"/>
      <c r="D24" s="81" t="s">
        <v>40</v>
      </c>
      <c r="E24" s="76"/>
      <c r="F24" s="82" t="s">
        <v>225</v>
      </c>
      <c r="G24" s="86">
        <v>2856</v>
      </c>
      <c r="H24" s="86">
        <v>15000</v>
      </c>
      <c r="I24" s="86">
        <v>42840</v>
      </c>
      <c r="J24" s="105">
        <f>I24/'10'!I$13*100</f>
        <v>0.01119338309229214</v>
      </c>
      <c r="K24" s="86">
        <v>3005</v>
      </c>
      <c r="L24" s="86">
        <v>15000</v>
      </c>
      <c r="M24" s="86">
        <v>45075</v>
      </c>
      <c r="N24" s="105">
        <f>M24/'10'!M$13*100</f>
        <v>0.01195642925944749</v>
      </c>
      <c r="O24" s="105"/>
      <c r="P24" s="86">
        <v>4109</v>
      </c>
      <c r="Q24" s="86">
        <v>15000</v>
      </c>
      <c r="R24" s="86">
        <v>61635</v>
      </c>
      <c r="S24" s="105">
        <f>R24/'10'!R$13*100</f>
        <v>0.0158732501645581</v>
      </c>
      <c r="T24" s="86">
        <v>3346</v>
      </c>
      <c r="U24" s="86">
        <v>15000</v>
      </c>
      <c r="V24" s="86">
        <v>50190</v>
      </c>
      <c r="W24" s="105">
        <f>V24/'10'!V$13*100</f>
        <v>0.012021525915368722</v>
      </c>
      <c r="X24" s="80" t="s">
        <v>226</v>
      </c>
      <c r="Y24" s="131" t="s">
        <v>228</v>
      </c>
    </row>
    <row r="25" spans="3:25" s="25" customFormat="1" ht="18.75" customHeight="1">
      <c r="C25" s="74"/>
      <c r="D25" s="81" t="s">
        <v>270</v>
      </c>
      <c r="E25" s="76"/>
      <c r="F25" s="82" t="s">
        <v>271</v>
      </c>
      <c r="G25" s="86">
        <v>38551</v>
      </c>
      <c r="H25" s="86">
        <v>100</v>
      </c>
      <c r="I25" s="86">
        <v>3855.1</v>
      </c>
      <c r="J25" s="105">
        <f>I25/'10'!I$13*100</f>
        <v>0.0010072738365801922</v>
      </c>
      <c r="K25" s="86">
        <v>29000</v>
      </c>
      <c r="L25" s="86">
        <v>100</v>
      </c>
      <c r="M25" s="86">
        <v>2900</v>
      </c>
      <c r="N25" s="105">
        <f>M25/'10'!M$13*100</f>
        <v>0.0007692433688829222</v>
      </c>
      <c r="O25" s="105"/>
      <c r="P25" s="86">
        <v>37880</v>
      </c>
      <c r="Q25" s="86">
        <v>100</v>
      </c>
      <c r="R25" s="86">
        <v>3778</v>
      </c>
      <c r="S25" s="105">
        <f>R25/'10'!R$13*100</f>
        <v>0.0009729721606506126</v>
      </c>
      <c r="T25" s="86">
        <v>29368</v>
      </c>
      <c r="U25" s="86">
        <v>100</v>
      </c>
      <c r="V25" s="86">
        <v>2936.8</v>
      </c>
      <c r="W25" s="105">
        <f>V25/'10'!V$13*100</f>
        <v>0.0007034233374826631</v>
      </c>
      <c r="X25" s="80" t="s">
        <v>226</v>
      </c>
      <c r="Y25" s="131" t="s">
        <v>360</v>
      </c>
    </row>
    <row r="26" spans="3:25" s="25" customFormat="1" ht="18.75" customHeight="1">
      <c r="C26" s="80"/>
      <c r="D26" s="81" t="s">
        <v>41</v>
      </c>
      <c r="E26" s="76"/>
      <c r="F26" s="82" t="s">
        <v>250</v>
      </c>
      <c r="G26" s="86">
        <v>22049.456551200004</v>
      </c>
      <c r="H26" s="86">
        <v>18888.888888888894</v>
      </c>
      <c r="I26" s="86">
        <v>416489.73485600017</v>
      </c>
      <c r="J26" s="105">
        <f>I26/'10'!I$13*100</f>
        <v>0.10882187572946753</v>
      </c>
      <c r="K26" s="86">
        <v>23078.276099999995</v>
      </c>
      <c r="L26" s="86">
        <v>18888.888888888894</v>
      </c>
      <c r="M26" s="86">
        <v>435922.993</v>
      </c>
      <c r="N26" s="105">
        <f>M26/'10'!M$13*100</f>
        <v>0.11563133507201606</v>
      </c>
      <c r="O26" s="105"/>
      <c r="P26" s="86">
        <v>21253.251888000003</v>
      </c>
      <c r="Q26" s="86">
        <v>19558.82352941177</v>
      </c>
      <c r="R26" s="86">
        <v>415688.60310352955</v>
      </c>
      <c r="S26" s="105">
        <f>R26/'10'!R$13*100</f>
        <v>0.10705490691357228</v>
      </c>
      <c r="T26" s="86">
        <v>21213.820260000004</v>
      </c>
      <c r="U26" s="86">
        <v>19117.64731808847</v>
      </c>
      <c r="V26" s="86">
        <v>405558.334</v>
      </c>
      <c r="W26" s="105">
        <f>V26/'10'!V$13*100</f>
        <v>0.09713947045974822</v>
      </c>
      <c r="X26" s="80" t="s">
        <v>208</v>
      </c>
      <c r="Y26" s="131" t="s">
        <v>229</v>
      </c>
    </row>
    <row r="27" spans="3:25" s="25" customFormat="1" ht="18.75" customHeight="1">
      <c r="C27" s="74"/>
      <c r="D27" s="81" t="s">
        <v>42</v>
      </c>
      <c r="E27" s="76"/>
      <c r="F27" s="82" t="s">
        <v>250</v>
      </c>
      <c r="G27" s="86">
        <v>258109.80021619203</v>
      </c>
      <c r="H27" s="86">
        <v>50834.58939241783</v>
      </c>
      <c r="I27" s="86">
        <v>13120905.71214912</v>
      </c>
      <c r="J27" s="105">
        <f>I27/'10'!I$13*100</f>
        <v>3.428275540474541</v>
      </c>
      <c r="K27" s="86">
        <v>276186.4608799999</v>
      </c>
      <c r="L27" s="86">
        <v>42085.5263250948</v>
      </c>
      <c r="M27" s="86">
        <v>11623452.57</v>
      </c>
      <c r="N27" s="105">
        <f>M27/'10'!M$13*100</f>
        <v>3.0831944182750552</v>
      </c>
      <c r="O27" s="105"/>
      <c r="P27" s="86">
        <v>269883.29575071915</v>
      </c>
      <c r="Q27" s="86">
        <v>48081.08745674281</v>
      </c>
      <c r="R27" s="86">
        <v>12976282.346104315</v>
      </c>
      <c r="S27" s="105">
        <f>R27/'10'!R$13*100</f>
        <v>3.341863809291031</v>
      </c>
      <c r="T27" s="86">
        <v>249482.6949</v>
      </c>
      <c r="U27" s="86">
        <v>56782.48703253045</v>
      </c>
      <c r="V27" s="86">
        <v>14166247.888000002</v>
      </c>
      <c r="W27" s="105">
        <f>V27/'10'!V$13*100</f>
        <v>3.393104524987636</v>
      </c>
      <c r="X27" s="80" t="s">
        <v>208</v>
      </c>
      <c r="Y27" s="131" t="s">
        <v>230</v>
      </c>
    </row>
    <row r="28" spans="3:25" s="25" customFormat="1" ht="18.75" customHeight="1">
      <c r="C28" s="74"/>
      <c r="D28" s="81" t="s">
        <v>43</v>
      </c>
      <c r="E28" s="76"/>
      <c r="F28" s="82" t="s">
        <v>250</v>
      </c>
      <c r="G28" s="86">
        <v>275180.9526912001</v>
      </c>
      <c r="H28" s="86">
        <v>74411.45833333331</v>
      </c>
      <c r="I28" s="86">
        <v>20476615.9953082</v>
      </c>
      <c r="J28" s="105">
        <f>I28/'10'!I$13*100</f>
        <v>5.350200916648965</v>
      </c>
      <c r="K28" s="86">
        <v>266513.85216</v>
      </c>
      <c r="L28" s="86">
        <v>69223.9583439144</v>
      </c>
      <c r="M28" s="86">
        <v>18449143.8</v>
      </c>
      <c r="N28" s="105">
        <f>M28/'10'!M$13*100</f>
        <v>4.893752251626717</v>
      </c>
      <c r="O28" s="105"/>
      <c r="P28" s="86">
        <v>258313.87684735373</v>
      </c>
      <c r="Q28" s="86">
        <v>75230.30435927033</v>
      </c>
      <c r="R28" s="86">
        <v>19433031.575449497</v>
      </c>
      <c r="S28" s="105">
        <f>R28/'10'!R$13*100</f>
        <v>5.004711148744488</v>
      </c>
      <c r="T28" s="86">
        <v>252124.71850000002</v>
      </c>
      <c r="U28" s="86">
        <v>91840.56979323905</v>
      </c>
      <c r="V28" s="86">
        <v>23155277.805999998</v>
      </c>
      <c r="W28" s="105">
        <f>V28/'10'!V$13*100</f>
        <v>5.546160036309846</v>
      </c>
      <c r="X28" s="80" t="s">
        <v>208</v>
      </c>
      <c r="Y28" s="131" t="s">
        <v>231</v>
      </c>
    </row>
    <row r="29" spans="3:25" s="25" customFormat="1" ht="18.75" customHeight="1">
      <c r="C29" s="74"/>
      <c r="D29" s="81" t="s">
        <v>44</v>
      </c>
      <c r="E29" s="76"/>
      <c r="F29" s="82" t="s">
        <v>250</v>
      </c>
      <c r="G29" s="86">
        <v>1723.003731675</v>
      </c>
      <c r="H29" s="86">
        <v>15503.875968992248</v>
      </c>
      <c r="I29" s="86">
        <v>26713.236149999997</v>
      </c>
      <c r="J29" s="105">
        <f>I29/'10'!I$13*100</f>
        <v>0.006979726560733361</v>
      </c>
      <c r="K29" s="86">
        <v>1650.48119</v>
      </c>
      <c r="L29" s="86">
        <v>15463.917525773197</v>
      </c>
      <c r="M29" s="86">
        <v>25522.905</v>
      </c>
      <c r="N29" s="105">
        <f>M29/'10'!M$13*100</f>
        <v>0.006770112215820268</v>
      </c>
      <c r="O29" s="105"/>
      <c r="P29" s="86">
        <v>1554.4713317391304</v>
      </c>
      <c r="Q29" s="86">
        <v>16569.230769230766</v>
      </c>
      <c r="R29" s="86">
        <v>25756.394219739126</v>
      </c>
      <c r="S29" s="105">
        <f>R29/'10'!R$13*100</f>
        <v>0.006633206599933438</v>
      </c>
      <c r="T29" s="86">
        <v>1479.4057199999997</v>
      </c>
      <c r="U29" s="86">
        <v>19230.76990671633</v>
      </c>
      <c r="V29" s="86">
        <v>28450.111</v>
      </c>
      <c r="W29" s="105">
        <f>V29/'10'!V$13*100</f>
        <v>0.006814380288535898</v>
      </c>
      <c r="X29" s="80" t="s">
        <v>208</v>
      </c>
      <c r="Y29" s="131" t="s">
        <v>232</v>
      </c>
    </row>
    <row r="30" spans="3:25" s="25" customFormat="1" ht="18.75" customHeight="1">
      <c r="C30" s="74"/>
      <c r="D30" s="81" t="s">
        <v>45</v>
      </c>
      <c r="E30" s="76"/>
      <c r="F30" s="82" t="s">
        <v>250</v>
      </c>
      <c r="G30" s="86">
        <v>69760.023915375</v>
      </c>
      <c r="H30" s="86">
        <v>72588.19769024773</v>
      </c>
      <c r="I30" s="86">
        <v>5063754.406845651</v>
      </c>
      <c r="J30" s="105">
        <f>I30/'10'!I$13*100</f>
        <v>1.3230752325188124</v>
      </c>
      <c r="K30" s="86">
        <v>73158.44528999999</v>
      </c>
      <c r="L30" s="86">
        <v>63778.330437508404</v>
      </c>
      <c r="M30" s="86">
        <v>4665923.498</v>
      </c>
      <c r="N30" s="105">
        <f>M30/'10'!M$13*100</f>
        <v>1.237665762259141</v>
      </c>
      <c r="O30" s="105"/>
      <c r="P30" s="86">
        <v>76101.90700088601</v>
      </c>
      <c r="Q30" s="86">
        <v>66446.18842028608</v>
      </c>
      <c r="R30" s="86">
        <v>5056681.65172396</v>
      </c>
      <c r="S30" s="105">
        <f>R30/'10'!R$13*100</f>
        <v>1.3022791086289494</v>
      </c>
      <c r="T30" s="86">
        <v>67290.54030000002</v>
      </c>
      <c r="U30" s="86">
        <v>80878.24340147256</v>
      </c>
      <c r="V30" s="86">
        <v>5442340.697000001</v>
      </c>
      <c r="W30" s="105">
        <f>V30/'10'!V$13*100</f>
        <v>1.3035512996463714</v>
      </c>
      <c r="X30" s="80" t="s">
        <v>208</v>
      </c>
      <c r="Y30" s="131" t="s">
        <v>366</v>
      </c>
    </row>
    <row r="31" spans="3:25" s="25" customFormat="1" ht="18.75" customHeight="1">
      <c r="C31" s="80"/>
      <c r="D31" s="81" t="s">
        <v>46</v>
      </c>
      <c r="E31" s="76"/>
      <c r="F31" s="82" t="s">
        <v>250</v>
      </c>
      <c r="G31" s="86">
        <v>23507.768742795004</v>
      </c>
      <c r="H31" s="86">
        <v>86666.67190752985</v>
      </c>
      <c r="I31" s="86">
        <v>2037340.0809099001</v>
      </c>
      <c r="J31" s="105">
        <f>I31/'10'!I$13*100</f>
        <v>0.5323232496476652</v>
      </c>
      <c r="K31" s="86">
        <v>24741.843360000003</v>
      </c>
      <c r="L31" s="86">
        <v>75611.4301905434</v>
      </c>
      <c r="M31" s="86">
        <v>1870766.162</v>
      </c>
      <c r="N31" s="105">
        <f>M31/'10'!M$13*100</f>
        <v>0.49623257408588095</v>
      </c>
      <c r="O31" s="105"/>
      <c r="P31" s="86">
        <v>21628.284956943575</v>
      </c>
      <c r="Q31" s="86">
        <v>88012.89725738791</v>
      </c>
      <c r="R31" s="86">
        <v>1903568.0217689837</v>
      </c>
      <c r="S31" s="105">
        <f>R31/'10'!R$13*100</f>
        <v>0.4902378748242404</v>
      </c>
      <c r="T31" s="86">
        <v>18962.40036</v>
      </c>
      <c r="U31" s="86">
        <v>116119.48404194538</v>
      </c>
      <c r="V31" s="86">
        <v>2201904.1459999993</v>
      </c>
      <c r="W31" s="105">
        <f>V31/'10'!V$13*100</f>
        <v>0.527400831924623</v>
      </c>
      <c r="X31" s="80" t="s">
        <v>208</v>
      </c>
      <c r="Y31" s="131" t="s">
        <v>233</v>
      </c>
    </row>
    <row r="32" spans="3:25" s="25" customFormat="1" ht="18.75" customHeight="1">
      <c r="C32" s="74"/>
      <c r="D32" s="81" t="s">
        <v>47</v>
      </c>
      <c r="E32" s="76"/>
      <c r="F32" s="82" t="s">
        <v>250</v>
      </c>
      <c r="G32" s="86">
        <v>4289.976610920002</v>
      </c>
      <c r="H32" s="86">
        <v>82974.04350035926</v>
      </c>
      <c r="I32" s="86">
        <v>355956.70593</v>
      </c>
      <c r="J32" s="105">
        <f>I32/'10'!I$13*100</f>
        <v>0.09300559695949738</v>
      </c>
      <c r="K32" s="86">
        <v>3805.0159799999997</v>
      </c>
      <c r="L32" s="86">
        <v>83709.54796883666</v>
      </c>
      <c r="M32" s="86">
        <v>318516.1677</v>
      </c>
      <c r="N32" s="105">
        <f>M32/'10'!M$13*100</f>
        <v>0.08448843099490545</v>
      </c>
      <c r="O32" s="105"/>
      <c r="P32" s="86">
        <v>3863.176781375066</v>
      </c>
      <c r="Q32" s="86">
        <v>87147.72727272728</v>
      </c>
      <c r="R32" s="86">
        <v>336667.07654960663</v>
      </c>
      <c r="S32" s="105">
        <f>R32/'10'!R$13*100</f>
        <v>0.08670399494187295</v>
      </c>
      <c r="T32" s="86">
        <v>3587.8930559999994</v>
      </c>
      <c r="U32" s="86">
        <v>97352.38245629585</v>
      </c>
      <c r="V32" s="86">
        <v>349289.93700000003</v>
      </c>
      <c r="W32" s="105">
        <f>V32/'10'!V$13*100</f>
        <v>0.08366204482213606</v>
      </c>
      <c r="X32" s="80" t="s">
        <v>208</v>
      </c>
      <c r="Y32" s="131" t="s">
        <v>234</v>
      </c>
    </row>
    <row r="33" spans="3:25" s="25" customFormat="1" ht="18.75" customHeight="1">
      <c r="C33" s="74"/>
      <c r="D33" s="81" t="s">
        <v>48</v>
      </c>
      <c r="E33" s="76"/>
      <c r="F33" s="82" t="s">
        <v>250</v>
      </c>
      <c r="G33" s="86">
        <v>303496.494</v>
      </c>
      <c r="H33" s="86">
        <v>19870</v>
      </c>
      <c r="I33" s="86">
        <v>6030475.335779999</v>
      </c>
      <c r="J33" s="105">
        <f>I33/'10'!I$13*100</f>
        <v>1.575663414145766</v>
      </c>
      <c r="K33" s="86">
        <v>323164.797</v>
      </c>
      <c r="L33" s="86">
        <v>20540</v>
      </c>
      <c r="M33" s="86">
        <v>6637804.93038</v>
      </c>
      <c r="N33" s="105">
        <f>M33/'10'!M$13*100</f>
        <v>1.760719802287304</v>
      </c>
      <c r="O33" s="105"/>
      <c r="P33" s="86">
        <v>322220.117</v>
      </c>
      <c r="Q33" s="86">
        <v>21800</v>
      </c>
      <c r="R33" s="86">
        <v>7024398.5506</v>
      </c>
      <c r="S33" s="105">
        <f>R33/'10'!R$13*100</f>
        <v>1.809037648239363</v>
      </c>
      <c r="T33" s="86">
        <v>315559.317</v>
      </c>
      <c r="U33" s="86">
        <v>22567.00000082711</v>
      </c>
      <c r="V33" s="86">
        <v>7121227.107000001</v>
      </c>
      <c r="W33" s="105">
        <f>V33/'10'!V$13*100</f>
        <v>1.705678745089196</v>
      </c>
      <c r="X33" s="80" t="s">
        <v>208</v>
      </c>
      <c r="Y33" s="131" t="s">
        <v>361</v>
      </c>
    </row>
    <row r="34" spans="3:25" s="25" customFormat="1" ht="18.75" customHeight="1">
      <c r="C34" s="74"/>
      <c r="D34" s="81" t="s">
        <v>49</v>
      </c>
      <c r="E34" s="76"/>
      <c r="F34" s="82" t="s">
        <v>250</v>
      </c>
      <c r="G34" s="86">
        <v>21236.41</v>
      </c>
      <c r="H34" s="86">
        <v>35720</v>
      </c>
      <c r="I34" s="86">
        <v>758564.5652000001</v>
      </c>
      <c r="J34" s="105">
        <f>I34/'10'!I$13*100</f>
        <v>0.1982003683128296</v>
      </c>
      <c r="K34" s="86">
        <v>18581.379</v>
      </c>
      <c r="L34" s="86">
        <v>35280</v>
      </c>
      <c r="M34" s="86">
        <v>655551.05112</v>
      </c>
      <c r="N34" s="105">
        <f>M34/'10'!M$13*100</f>
        <v>0.17388906863389295</v>
      </c>
      <c r="O34" s="105"/>
      <c r="P34" s="86">
        <v>17743.542</v>
      </c>
      <c r="Q34" s="86">
        <v>34890</v>
      </c>
      <c r="R34" s="86">
        <v>619072.1803800002</v>
      </c>
      <c r="S34" s="105">
        <f>R34/'10'!R$13*100</f>
        <v>0.1594335619224496</v>
      </c>
      <c r="T34" s="86">
        <v>17800.676</v>
      </c>
      <c r="U34" s="86">
        <v>36830.00005168344</v>
      </c>
      <c r="V34" s="86">
        <v>655598.8980000002</v>
      </c>
      <c r="W34" s="105">
        <f>V34/'10'!V$13*100</f>
        <v>0.15702927161574373</v>
      </c>
      <c r="X34" s="80" t="s">
        <v>208</v>
      </c>
      <c r="Y34" s="131" t="s">
        <v>296</v>
      </c>
    </row>
    <row r="35" spans="3:25" s="25" customFormat="1" ht="18.75" customHeight="1">
      <c r="C35" s="74"/>
      <c r="D35" s="81" t="s">
        <v>50</v>
      </c>
      <c r="E35" s="76"/>
      <c r="F35" s="82" t="s">
        <v>250</v>
      </c>
      <c r="G35" s="86">
        <v>4419.87</v>
      </c>
      <c r="H35" s="86">
        <v>23635.58204200576</v>
      </c>
      <c r="I35" s="86">
        <v>104466.2</v>
      </c>
      <c r="J35" s="105">
        <f>I35/'10'!I$13*100</f>
        <v>0.027295289374323278</v>
      </c>
      <c r="K35" s="86">
        <v>984.165</v>
      </c>
      <c r="L35" s="86">
        <v>27140</v>
      </c>
      <c r="M35" s="86">
        <v>26710.2381</v>
      </c>
      <c r="N35" s="105">
        <f>M35/'10'!M$13*100</f>
        <v>0.007085059841278959</v>
      </c>
      <c r="O35" s="86"/>
      <c r="P35" s="86">
        <v>7196.97225</v>
      </c>
      <c r="Q35" s="86">
        <v>21411.699899218034</v>
      </c>
      <c r="R35" s="86">
        <v>154099.41</v>
      </c>
      <c r="S35" s="105">
        <f>R35/'10'!R$13*100</f>
        <v>0.03968619266878894</v>
      </c>
      <c r="T35" s="86">
        <v>5416.75</v>
      </c>
      <c r="U35" s="86">
        <v>21049.617021276597</v>
      </c>
      <c r="V35" s="86">
        <v>114020.513</v>
      </c>
      <c r="W35" s="105">
        <f>V35/'10'!V$13*100</f>
        <v>0.027310232156069664</v>
      </c>
      <c r="X35" s="80" t="s">
        <v>208</v>
      </c>
      <c r="Y35" s="131" t="s">
        <v>235</v>
      </c>
    </row>
    <row r="36" spans="3:25" s="25" customFormat="1" ht="18.75" customHeight="1">
      <c r="C36" s="74"/>
      <c r="D36" s="81" t="s">
        <v>51</v>
      </c>
      <c r="E36" s="76"/>
      <c r="F36" s="82" t="s">
        <v>252</v>
      </c>
      <c r="G36" s="86">
        <v>20893.3</v>
      </c>
      <c r="H36" s="86">
        <v>22758</v>
      </c>
      <c r="I36" s="86">
        <v>475489.7214</v>
      </c>
      <c r="J36" s="105">
        <f>I36/'10'!I$13*100</f>
        <v>0.12423759589349813</v>
      </c>
      <c r="K36" s="86">
        <v>21378</v>
      </c>
      <c r="L36" s="86">
        <v>23207</v>
      </c>
      <c r="M36" s="86">
        <v>496119.246</v>
      </c>
      <c r="N36" s="105">
        <f>M36/'10'!M$13*100</f>
        <v>0.13159877246920526</v>
      </c>
      <c r="O36" s="105"/>
      <c r="P36" s="86">
        <v>21893.3256</v>
      </c>
      <c r="Q36" s="86">
        <v>25181.6</v>
      </c>
      <c r="R36" s="86">
        <v>551308.9679289601</v>
      </c>
      <c r="S36" s="105">
        <f>R36/'10'!R$13*100</f>
        <v>0.14198207456641068</v>
      </c>
      <c r="T36" s="86">
        <v>24093.525000000005</v>
      </c>
      <c r="U36" s="86">
        <v>25551.730060254762</v>
      </c>
      <c r="V36" s="86">
        <v>615631.2469999997</v>
      </c>
      <c r="W36" s="105">
        <f>V36/'10'!V$13*100</f>
        <v>0.14745620621879377</v>
      </c>
      <c r="X36" s="106" t="s">
        <v>236</v>
      </c>
      <c r="Y36" s="131" t="s">
        <v>362</v>
      </c>
    </row>
    <row r="37" spans="3:25" s="59" customFormat="1" ht="18.75" customHeight="1">
      <c r="C37" s="88"/>
      <c r="D37" s="81" t="s">
        <v>52</v>
      </c>
      <c r="E37" s="76"/>
      <c r="F37" s="82" t="s">
        <v>250</v>
      </c>
      <c r="G37" s="86">
        <v>6326.649</v>
      </c>
      <c r="H37" s="86">
        <v>129999.99794519974</v>
      </c>
      <c r="I37" s="86">
        <v>822464.357</v>
      </c>
      <c r="J37" s="105">
        <f>I37/'10'!I$13*100</f>
        <v>0.21489632650926066</v>
      </c>
      <c r="K37" s="86">
        <v>4977.6</v>
      </c>
      <c r="L37" s="86">
        <v>130000</v>
      </c>
      <c r="M37" s="86">
        <v>647088</v>
      </c>
      <c r="N37" s="105">
        <f>M37/'10'!M$13*100</f>
        <v>0.17164419071852152</v>
      </c>
      <c r="O37" s="105"/>
      <c r="P37" s="86">
        <v>3220.473</v>
      </c>
      <c r="Q37" s="86">
        <v>130000</v>
      </c>
      <c r="R37" s="86">
        <v>418661.49</v>
      </c>
      <c r="S37" s="105">
        <f>R37/'10'!R$13*100</f>
        <v>0.10782053322035597</v>
      </c>
      <c r="T37" s="86">
        <v>7219</v>
      </c>
      <c r="U37" s="86">
        <v>85000</v>
      </c>
      <c r="V37" s="86">
        <v>613615</v>
      </c>
      <c r="W37" s="105">
        <f>V37/'10'!V$13*100</f>
        <v>0.14697327404979038</v>
      </c>
      <c r="X37" s="80" t="s">
        <v>208</v>
      </c>
      <c r="Y37" s="131" t="s">
        <v>237</v>
      </c>
    </row>
    <row r="38" spans="3:35" s="59" customFormat="1" ht="18.75" customHeight="1">
      <c r="C38" s="88"/>
      <c r="D38" s="81" t="s">
        <v>53</v>
      </c>
      <c r="E38" s="76"/>
      <c r="F38" s="132" t="s">
        <v>252</v>
      </c>
      <c r="G38" s="86">
        <v>320148</v>
      </c>
      <c r="H38" s="86">
        <v>2000</v>
      </c>
      <c r="I38" s="86">
        <v>640296</v>
      </c>
      <c r="J38" s="105">
        <f>I38/'10'!I$13*100</f>
        <v>0.16729874931051095</v>
      </c>
      <c r="K38" s="86">
        <v>319760</v>
      </c>
      <c r="L38" s="86">
        <v>2000</v>
      </c>
      <c r="M38" s="86">
        <v>639520</v>
      </c>
      <c r="N38" s="105">
        <f>M38/'10'!M$13*100</f>
        <v>0.1696367307820712</v>
      </c>
      <c r="O38" s="105"/>
      <c r="P38" s="86">
        <v>257963</v>
      </c>
      <c r="Q38" s="86">
        <v>1999.996123475072</v>
      </c>
      <c r="R38" s="86">
        <v>515925</v>
      </c>
      <c r="S38" s="105">
        <f>R38/'10'!R$13*100</f>
        <v>0.13286941820637038</v>
      </c>
      <c r="T38" s="86">
        <v>215400</v>
      </c>
      <c r="U38" s="86">
        <v>1500</v>
      </c>
      <c r="V38" s="86">
        <v>323100</v>
      </c>
      <c r="W38" s="105">
        <f>V38/'10'!V$13*100</f>
        <v>0.07738902218082554</v>
      </c>
      <c r="X38" s="106" t="s">
        <v>236</v>
      </c>
      <c r="Y38" s="75" t="s">
        <v>238</v>
      </c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3:35" s="59" customFormat="1" ht="18.75" customHeight="1">
      <c r="C39" s="88"/>
      <c r="D39" s="81" t="s">
        <v>54</v>
      </c>
      <c r="E39" s="76"/>
      <c r="F39" s="82" t="s">
        <v>253</v>
      </c>
      <c r="G39" s="86">
        <v>6452885</v>
      </c>
      <c r="H39" s="86">
        <v>2030</v>
      </c>
      <c r="I39" s="86">
        <v>13099355</v>
      </c>
      <c r="J39" s="105">
        <f>I39/'10'!I$13*100</f>
        <v>3.422644696006828</v>
      </c>
      <c r="K39" s="86">
        <v>6620415.347060001</v>
      </c>
      <c r="L39" s="86">
        <v>1839</v>
      </c>
      <c r="M39" s="86">
        <v>12174943.823243344</v>
      </c>
      <c r="N39" s="105">
        <f>M39/'10'!M$13*100</f>
        <v>3.229480966397254</v>
      </c>
      <c r="O39" s="136"/>
      <c r="P39" s="86">
        <v>6659584.366054794</v>
      </c>
      <c r="Q39" s="86">
        <v>2130</v>
      </c>
      <c r="R39" s="86">
        <v>14184914.699696708</v>
      </c>
      <c r="S39" s="105">
        <f>R39/'10'!R$13*100</f>
        <v>3.6531305198540345</v>
      </c>
      <c r="T39" s="86">
        <v>6469671.163</v>
      </c>
      <c r="U39" s="86">
        <v>2809.9999998407957</v>
      </c>
      <c r="V39" s="86">
        <v>18179775.967</v>
      </c>
      <c r="W39" s="105">
        <f>V39/'10'!V$13*100</f>
        <v>4.354426139129068</v>
      </c>
      <c r="X39" s="137" t="s">
        <v>55</v>
      </c>
      <c r="Y39" s="75" t="s">
        <v>363</v>
      </c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3:35" s="59" customFormat="1" ht="18.75" customHeight="1">
      <c r="C40" s="88"/>
      <c r="D40" s="81" t="s">
        <v>56</v>
      </c>
      <c r="E40" s="76"/>
      <c r="F40" s="82" t="s">
        <v>253</v>
      </c>
      <c r="G40" s="86">
        <v>487548.82210000005</v>
      </c>
      <c r="H40" s="86">
        <v>2980</v>
      </c>
      <c r="I40" s="86">
        <v>1452895.489858</v>
      </c>
      <c r="J40" s="105">
        <f>I40/'10'!I$13*100</f>
        <v>0.3796175492774054</v>
      </c>
      <c r="K40" s="86">
        <v>466232.31</v>
      </c>
      <c r="L40" s="86">
        <v>2560</v>
      </c>
      <c r="M40" s="86">
        <v>1193554.7136</v>
      </c>
      <c r="N40" s="105">
        <f>M40/'10'!M$13*100</f>
        <v>0.3165979478743984</v>
      </c>
      <c r="O40" s="105"/>
      <c r="P40" s="86">
        <v>507328.26462739735</v>
      </c>
      <c r="Q40" s="86">
        <v>3090</v>
      </c>
      <c r="R40" s="86">
        <v>1567644.3376986573</v>
      </c>
      <c r="S40" s="105">
        <f>R40/'10'!R$13*100</f>
        <v>0.4037253304347171</v>
      </c>
      <c r="T40" s="86">
        <v>483878.045</v>
      </c>
      <c r="U40" s="86">
        <v>3730.000004443269</v>
      </c>
      <c r="V40" s="86">
        <v>1804865.11</v>
      </c>
      <c r="W40" s="105">
        <f>V40/'10'!V$13*100</f>
        <v>0.4323019066270138</v>
      </c>
      <c r="X40" s="137" t="s">
        <v>55</v>
      </c>
      <c r="Y40" s="138" t="s">
        <v>364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25" s="25" customFormat="1" ht="4.5" customHeight="1">
      <c r="A41" s="89"/>
      <c r="B41" s="89"/>
      <c r="C41" s="92"/>
      <c r="D41" s="92"/>
      <c r="E41" s="91"/>
      <c r="F41" s="92"/>
      <c r="G41" s="92"/>
      <c r="H41" s="92"/>
      <c r="I41" s="92"/>
      <c r="J41" s="92"/>
      <c r="K41" s="92"/>
      <c r="L41" s="92"/>
      <c r="M41" s="92"/>
      <c r="N41" s="92"/>
      <c r="O41" s="73"/>
      <c r="P41" s="92"/>
      <c r="Q41" s="92"/>
      <c r="R41" s="92"/>
      <c r="S41" s="92"/>
      <c r="T41" s="94"/>
      <c r="U41" s="94"/>
      <c r="V41" s="94"/>
      <c r="W41" s="200"/>
      <c r="X41" s="92"/>
      <c r="Y41" s="95"/>
    </row>
    <row r="42" spans="1:16" s="3" customFormat="1" ht="11.25" customHeight="1">
      <c r="A42" s="1" t="s">
        <v>387</v>
      </c>
      <c r="E42" s="4"/>
      <c r="P42" s="5" t="s">
        <v>388</v>
      </c>
    </row>
    <row r="43" ht="10.5" customHeight="1"/>
    <row r="44" ht="10.5" customHeight="1"/>
    <row r="45" ht="10.5" customHeight="1"/>
  </sheetData>
  <mergeCells count="9">
    <mergeCell ref="P2:Y2"/>
    <mergeCell ref="A2:N2"/>
    <mergeCell ref="C19:D19"/>
    <mergeCell ref="A7:E7"/>
    <mergeCell ref="K5:N5"/>
    <mergeCell ref="P5:S5"/>
    <mergeCell ref="G5:J5"/>
    <mergeCell ref="T5:W5"/>
    <mergeCell ref="F8:F9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7"/>
  </sheetPr>
  <dimension ref="A1:AI51"/>
  <sheetViews>
    <sheetView zoomScaleSheetLayoutView="100" workbookViewId="0" topLeftCell="A1">
      <pane xSplit="14" ySplit="12" topLeftCell="O13" activePane="bottomRight" state="frozen"/>
      <selection pane="topLeft" activeCell="K21" sqref="K21"/>
      <selection pane="topRight" activeCell="K21" sqref="K21"/>
      <selection pane="bottomLeft" activeCell="K21" sqref="K21"/>
      <selection pane="bottomRight" activeCell="C3" sqref="C3"/>
    </sheetView>
  </sheetViews>
  <sheetFormatPr defaultColWidth="9.00390625" defaultRowHeight="16.5"/>
  <cols>
    <col min="1" max="1" width="1.75390625" style="6" customWidth="1"/>
    <col min="2" max="2" width="2.25390625" style="6" customWidth="1"/>
    <col min="3" max="3" width="2.25390625" style="25" customWidth="1"/>
    <col min="4" max="5" width="2.25390625" style="6" customWidth="1"/>
    <col min="6" max="6" width="8.25390625" style="6" customWidth="1"/>
    <col min="7" max="7" width="1.75390625" style="6" customWidth="1"/>
    <col min="8" max="8" width="5.75390625" style="59" customWidth="1"/>
    <col min="9" max="10" width="9.75390625" style="6" hidden="1" customWidth="1"/>
    <col min="11" max="11" width="7.125" style="6" hidden="1" customWidth="1"/>
    <col min="12" max="13" width="9.75390625" style="6" hidden="1" customWidth="1"/>
    <col min="14" max="14" width="7.125" style="6" hidden="1" customWidth="1"/>
    <col min="15" max="15" width="8.875" style="6" customWidth="1"/>
    <col min="16" max="16" width="7.875" style="6" customWidth="1"/>
    <col min="17" max="17" width="6.125" style="6" customWidth="1"/>
    <col min="18" max="18" width="7.75390625" style="6" customWidth="1"/>
    <col min="19" max="19" width="9.00390625" style="6" customWidth="1"/>
    <col min="20" max="20" width="6.75390625" style="6" customWidth="1"/>
    <col min="21" max="21" width="20.625" style="6" customWidth="1"/>
    <col min="22" max="22" width="8.50390625" style="6" customWidth="1"/>
    <col min="23" max="23" width="9.00390625" style="6" customWidth="1"/>
    <col min="24" max="24" width="6.375" style="6" customWidth="1"/>
    <col min="25" max="25" width="8.75390625" style="6" customWidth="1"/>
    <col min="26" max="26" width="9.75390625" style="6" customWidth="1"/>
    <col min="27" max="27" width="6.25390625" style="6" customWidth="1"/>
    <col min="28" max="28" width="6.50390625" style="6" customWidth="1"/>
    <col min="29" max="29" width="17.875" style="59" customWidth="1"/>
    <col min="30" max="16384" width="8.75390625" style="6" customWidth="1"/>
  </cols>
  <sheetData>
    <row r="1" spans="1:29" s="190" customFormat="1" ht="10.5" customHeight="1">
      <c r="A1" s="216" t="s">
        <v>409</v>
      </c>
      <c r="C1" s="189"/>
      <c r="M1" s="215" t="s">
        <v>269</v>
      </c>
      <c r="U1" s="191"/>
      <c r="V1" s="192"/>
      <c r="W1" s="192"/>
      <c r="AC1" s="215" t="s">
        <v>408</v>
      </c>
    </row>
    <row r="2" spans="1:32" s="9" customFormat="1" ht="27" customHeight="1">
      <c r="A2" s="234" t="s">
        <v>335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V2" s="234" t="s">
        <v>291</v>
      </c>
      <c r="W2" s="234"/>
      <c r="X2" s="234"/>
      <c r="Y2" s="234"/>
      <c r="Z2" s="234"/>
      <c r="AA2" s="234"/>
      <c r="AB2" s="234"/>
      <c r="AC2" s="234"/>
      <c r="AD2" s="10"/>
      <c r="AE2" s="10"/>
      <c r="AF2" s="10"/>
    </row>
    <row r="3" spans="3:29" s="9" customFormat="1" ht="18" customHeight="1">
      <c r="C3" s="109"/>
      <c r="F3" s="129"/>
      <c r="H3" s="139"/>
      <c r="AC3" s="117"/>
    </row>
    <row r="4" spans="3:29" s="9" customFormat="1" ht="10.5" customHeight="1">
      <c r="C4" s="109"/>
      <c r="F4" s="140"/>
      <c r="G4" s="140"/>
      <c r="H4" s="141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1"/>
    </row>
    <row r="5" spans="1:29" s="145" customFormat="1" ht="18.75" customHeight="1">
      <c r="A5" s="245" t="s">
        <v>255</v>
      </c>
      <c r="B5" s="245"/>
      <c r="C5" s="245"/>
      <c r="D5" s="245"/>
      <c r="E5" s="245"/>
      <c r="F5" s="245"/>
      <c r="G5" s="246"/>
      <c r="H5" s="142" t="s">
        <v>254</v>
      </c>
      <c r="I5" s="252" t="s">
        <v>0</v>
      </c>
      <c r="J5" s="253"/>
      <c r="K5" s="253"/>
      <c r="L5" s="252" t="s">
        <v>1</v>
      </c>
      <c r="M5" s="253"/>
      <c r="N5" s="254"/>
      <c r="O5" s="239" t="s">
        <v>416</v>
      </c>
      <c r="P5" s="240"/>
      <c r="Q5" s="241"/>
      <c r="R5" s="251" t="s">
        <v>417</v>
      </c>
      <c r="S5" s="240"/>
      <c r="T5" s="241"/>
      <c r="U5" s="194"/>
      <c r="V5" s="251" t="s">
        <v>418</v>
      </c>
      <c r="W5" s="240"/>
      <c r="X5" s="241"/>
      <c r="Y5" s="239" t="s">
        <v>419</v>
      </c>
      <c r="Z5" s="240"/>
      <c r="AA5" s="241"/>
      <c r="AB5" s="143" t="s">
        <v>2</v>
      </c>
      <c r="AC5" s="144"/>
    </row>
    <row r="6" spans="1:29" s="145" customFormat="1" ht="12" customHeight="1">
      <c r="A6" s="247"/>
      <c r="B6" s="247"/>
      <c r="C6" s="247"/>
      <c r="D6" s="247"/>
      <c r="E6" s="247"/>
      <c r="F6" s="247"/>
      <c r="G6" s="248"/>
      <c r="H6" s="146"/>
      <c r="I6" s="147" t="s">
        <v>256</v>
      </c>
      <c r="J6" s="35" t="s">
        <v>3</v>
      </c>
      <c r="K6" s="34" t="s">
        <v>247</v>
      </c>
      <c r="L6" s="148" t="s">
        <v>256</v>
      </c>
      <c r="M6" s="35" t="s">
        <v>3</v>
      </c>
      <c r="N6" s="34" t="s">
        <v>247</v>
      </c>
      <c r="O6" s="219" t="s">
        <v>373</v>
      </c>
      <c r="P6" s="34" t="s">
        <v>376</v>
      </c>
      <c r="Q6" s="34" t="s">
        <v>247</v>
      </c>
      <c r="R6" s="218" t="s">
        <v>373</v>
      </c>
      <c r="S6" s="34" t="s">
        <v>376</v>
      </c>
      <c r="T6" s="149" t="s">
        <v>374</v>
      </c>
      <c r="U6" s="195"/>
      <c r="V6" s="218" t="s">
        <v>373</v>
      </c>
      <c r="W6" s="34" t="s">
        <v>376</v>
      </c>
      <c r="X6" s="149" t="s">
        <v>374</v>
      </c>
      <c r="Y6" s="219" t="s">
        <v>373</v>
      </c>
      <c r="Z6" s="34" t="s">
        <v>376</v>
      </c>
      <c r="AA6" s="149" t="s">
        <v>374</v>
      </c>
      <c r="AB6" s="150" t="s">
        <v>196</v>
      </c>
      <c r="AC6" s="151" t="s">
        <v>4</v>
      </c>
    </row>
    <row r="7" spans="1:29" s="145" customFormat="1" ht="16.5" customHeight="1">
      <c r="A7" s="247"/>
      <c r="B7" s="247"/>
      <c r="C7" s="247"/>
      <c r="D7" s="247"/>
      <c r="E7" s="247"/>
      <c r="F7" s="247"/>
      <c r="G7" s="248"/>
      <c r="H7" s="238" t="s">
        <v>257</v>
      </c>
      <c r="I7" s="153"/>
      <c r="J7" s="146"/>
      <c r="K7" s="40" t="s">
        <v>197</v>
      </c>
      <c r="L7" s="146"/>
      <c r="M7" s="146"/>
      <c r="N7" s="40" t="s">
        <v>197</v>
      </c>
      <c r="O7" s="153"/>
      <c r="P7" s="146"/>
      <c r="Q7" s="40" t="s">
        <v>197</v>
      </c>
      <c r="R7" s="146"/>
      <c r="S7" s="146"/>
      <c r="T7" s="23" t="s">
        <v>197</v>
      </c>
      <c r="U7" s="43"/>
      <c r="V7" s="146"/>
      <c r="W7" s="146"/>
      <c r="X7" s="23" t="s">
        <v>197</v>
      </c>
      <c r="Y7" s="153"/>
      <c r="Z7" s="146"/>
      <c r="AA7" s="23" t="s">
        <v>197</v>
      </c>
      <c r="AB7" s="150" t="s">
        <v>239</v>
      </c>
      <c r="AC7" s="154"/>
    </row>
    <row r="8" spans="1:29" s="141" customFormat="1" ht="12" customHeight="1">
      <c r="A8" s="247"/>
      <c r="B8" s="247"/>
      <c r="C8" s="247"/>
      <c r="D8" s="247"/>
      <c r="E8" s="247"/>
      <c r="F8" s="247"/>
      <c r="G8" s="248"/>
      <c r="H8" s="238"/>
      <c r="I8" s="155" t="s">
        <v>240</v>
      </c>
      <c r="J8" s="155" t="s">
        <v>201</v>
      </c>
      <c r="K8" s="156" t="s">
        <v>199</v>
      </c>
      <c r="L8" s="155" t="s">
        <v>240</v>
      </c>
      <c r="M8" s="155" t="s">
        <v>201</v>
      </c>
      <c r="N8" s="156" t="s">
        <v>199</v>
      </c>
      <c r="O8" s="159" t="s">
        <v>240</v>
      </c>
      <c r="P8" s="155" t="s">
        <v>201</v>
      </c>
      <c r="Q8" s="156" t="s">
        <v>199</v>
      </c>
      <c r="R8" s="155" t="s">
        <v>240</v>
      </c>
      <c r="S8" s="155" t="s">
        <v>201</v>
      </c>
      <c r="T8" s="157" t="s">
        <v>199</v>
      </c>
      <c r="U8" s="158"/>
      <c r="V8" s="155" t="s">
        <v>240</v>
      </c>
      <c r="W8" s="155" t="s">
        <v>201</v>
      </c>
      <c r="X8" s="157" t="s">
        <v>199</v>
      </c>
      <c r="Y8" s="159" t="s">
        <v>240</v>
      </c>
      <c r="Z8" s="155" t="s">
        <v>201</v>
      </c>
      <c r="AA8" s="157" t="s">
        <v>199</v>
      </c>
      <c r="AB8" s="160"/>
      <c r="AC8" s="161"/>
    </row>
    <row r="9" spans="1:29" s="145" customFormat="1" ht="6" customHeight="1">
      <c r="A9" s="249"/>
      <c r="B9" s="249"/>
      <c r="C9" s="249"/>
      <c r="D9" s="249"/>
      <c r="E9" s="249"/>
      <c r="F9" s="249"/>
      <c r="G9" s="250"/>
      <c r="H9" s="163"/>
      <c r="I9" s="163"/>
      <c r="J9" s="163"/>
      <c r="K9" s="162"/>
      <c r="L9" s="164"/>
      <c r="M9" s="163"/>
      <c r="N9" s="163"/>
      <c r="O9" s="164"/>
      <c r="P9" s="163"/>
      <c r="Q9" s="163"/>
      <c r="R9" s="163"/>
      <c r="S9" s="163"/>
      <c r="T9" s="162"/>
      <c r="U9" s="165"/>
      <c r="V9" s="163"/>
      <c r="W9" s="163"/>
      <c r="X9" s="162"/>
      <c r="Y9" s="164"/>
      <c r="Z9" s="163"/>
      <c r="AA9" s="162"/>
      <c r="AB9" s="166"/>
      <c r="AC9" s="167"/>
    </row>
    <row r="10" spans="3:29" s="111" customFormat="1" ht="9" customHeight="1">
      <c r="C10" s="109"/>
      <c r="F10" s="168"/>
      <c r="G10" s="169"/>
      <c r="I10" s="170"/>
      <c r="J10" s="171" t="s">
        <v>194</v>
      </c>
      <c r="K10" s="63" t="s">
        <v>203</v>
      </c>
      <c r="L10" s="170"/>
      <c r="M10" s="171" t="s">
        <v>194</v>
      </c>
      <c r="N10" s="63" t="s">
        <v>203</v>
      </c>
      <c r="O10" s="170"/>
      <c r="P10" s="171" t="s">
        <v>194</v>
      </c>
      <c r="Q10" s="63" t="s">
        <v>203</v>
      </c>
      <c r="R10" s="170"/>
      <c r="S10" s="171" t="s">
        <v>194</v>
      </c>
      <c r="T10" s="63" t="s">
        <v>203</v>
      </c>
      <c r="U10" s="63"/>
      <c r="V10" s="170"/>
      <c r="W10" s="171" t="s">
        <v>194</v>
      </c>
      <c r="X10" s="63" t="s">
        <v>203</v>
      </c>
      <c r="Y10" s="63"/>
      <c r="Z10" s="171" t="s">
        <v>194</v>
      </c>
      <c r="AA10" s="63" t="s">
        <v>203</v>
      </c>
      <c r="AB10" s="170"/>
      <c r="AC10" s="172"/>
    </row>
    <row r="11" spans="3:29" s="111" customFormat="1" ht="7.5" customHeight="1">
      <c r="C11" s="109"/>
      <c r="F11" s="168"/>
      <c r="G11" s="169"/>
      <c r="I11" s="170"/>
      <c r="J11" s="170" t="s">
        <v>205</v>
      </c>
      <c r="L11" s="170"/>
      <c r="M11" s="170" t="s">
        <v>205</v>
      </c>
      <c r="N11" s="170"/>
      <c r="O11" s="170"/>
      <c r="P11" s="170" t="s">
        <v>205</v>
      </c>
      <c r="Q11" s="170"/>
      <c r="R11" s="170"/>
      <c r="S11" s="170" t="s">
        <v>205</v>
      </c>
      <c r="T11" s="170"/>
      <c r="U11" s="170"/>
      <c r="V11" s="170"/>
      <c r="W11" s="170" t="s">
        <v>205</v>
      </c>
      <c r="X11" s="170"/>
      <c r="Y11" s="170"/>
      <c r="Z11" s="170" t="s">
        <v>205</v>
      </c>
      <c r="AA11" s="170"/>
      <c r="AB11" s="170"/>
      <c r="AC11" s="172"/>
    </row>
    <row r="12" spans="6:29" s="109" customFormat="1" ht="4.5" customHeight="1">
      <c r="F12" s="145"/>
      <c r="G12" s="152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C12" s="172"/>
    </row>
    <row r="13" spans="2:29" s="109" customFormat="1" ht="15.75" customHeight="1">
      <c r="B13" s="174" t="s">
        <v>5</v>
      </c>
      <c r="C13" s="226" t="s">
        <v>6</v>
      </c>
      <c r="D13" s="237"/>
      <c r="E13" s="237"/>
      <c r="F13" s="237"/>
      <c r="G13" s="175"/>
      <c r="H13" s="74"/>
      <c r="I13" s="86"/>
      <c r="J13" s="86">
        <v>757420</v>
      </c>
      <c r="K13" s="176">
        <f>J13/'[1]量值1'!I$13*100</f>
        <v>0.17989766638745605</v>
      </c>
      <c r="L13" s="86"/>
      <c r="M13" s="86">
        <v>779716</v>
      </c>
      <c r="N13" s="177">
        <f>M13/'[1]量值1'!M$13*100</f>
        <v>0.2052671308981882</v>
      </c>
      <c r="O13" s="86"/>
      <c r="P13" s="86">
        <v>614203.426</v>
      </c>
      <c r="Q13" s="223">
        <f>P13/'10'!I$13*100</f>
        <v>0.1604811914989801</v>
      </c>
      <c r="R13" s="177"/>
      <c r="S13" s="86">
        <v>518773.493</v>
      </c>
      <c r="T13" s="223">
        <f>S13/'10'!M$13*100</f>
        <v>0.1376079549801659</v>
      </c>
      <c r="U13" s="177"/>
      <c r="V13" s="177"/>
      <c r="W13" s="86">
        <v>492622.069976</v>
      </c>
      <c r="X13" s="223">
        <f>W13/'10'!R$13*100</f>
        <v>0.12686806771009157</v>
      </c>
      <c r="Y13" s="86"/>
      <c r="Z13" s="86">
        <v>445114.37200000003</v>
      </c>
      <c r="AA13" s="177">
        <f>Z13/'10'!V$13*100</f>
        <v>0.1066139461705733</v>
      </c>
      <c r="AB13" s="178"/>
      <c r="AC13" s="79" t="s">
        <v>7</v>
      </c>
    </row>
    <row r="14" spans="2:29" s="109" customFormat="1" ht="15.75" customHeight="1">
      <c r="B14" s="74"/>
      <c r="C14" s="74"/>
      <c r="D14" s="74"/>
      <c r="E14" s="74"/>
      <c r="F14" s="73"/>
      <c r="G14" s="175"/>
      <c r="H14" s="74"/>
      <c r="I14" s="86"/>
      <c r="J14" s="86"/>
      <c r="K14" s="176"/>
      <c r="L14" s="86"/>
      <c r="M14" s="86"/>
      <c r="N14" s="177"/>
      <c r="O14" s="86"/>
      <c r="P14" s="86"/>
      <c r="Q14" s="177"/>
      <c r="R14" s="177"/>
      <c r="S14" s="177"/>
      <c r="T14" s="177"/>
      <c r="U14" s="177"/>
      <c r="V14" s="177"/>
      <c r="W14" s="86"/>
      <c r="X14" s="177"/>
      <c r="Y14" s="86"/>
      <c r="Z14" s="86"/>
      <c r="AA14" s="177"/>
      <c r="AB14" s="178"/>
      <c r="AC14" s="79"/>
    </row>
    <row r="15" spans="2:29" s="109" customFormat="1" ht="15.75" customHeight="1">
      <c r="B15" s="74"/>
      <c r="C15" s="74">
        <v>1</v>
      </c>
      <c r="D15" s="226" t="s">
        <v>8</v>
      </c>
      <c r="E15" s="237"/>
      <c r="F15" s="237"/>
      <c r="G15" s="175"/>
      <c r="H15" s="74"/>
      <c r="I15" s="86"/>
      <c r="J15" s="86">
        <v>462731</v>
      </c>
      <c r="K15" s="176">
        <f>J15/'[1]量值1'!I$13*100</f>
        <v>0.10990497618908125</v>
      </c>
      <c r="L15" s="86"/>
      <c r="M15" s="86">
        <v>496644</v>
      </c>
      <c r="N15" s="177">
        <f>M15/'[1]量值1'!M$13*100</f>
        <v>0.1307459241028782</v>
      </c>
      <c r="O15" s="86"/>
      <c r="P15" s="86">
        <v>180605.72799999997</v>
      </c>
      <c r="Q15" s="223">
        <f>P15/'10'!I$13*100</f>
        <v>0.047189288099120284</v>
      </c>
      <c r="R15" s="86"/>
      <c r="S15" s="86">
        <v>232211.86900000004</v>
      </c>
      <c r="T15" s="223">
        <f>S15/'10'!M$13*100</f>
        <v>0.061595669104882705</v>
      </c>
      <c r="U15" s="177"/>
      <c r="V15" s="86"/>
      <c r="W15" s="86">
        <v>110971.19097599998</v>
      </c>
      <c r="X15" s="223">
        <f>W15/'10'!R$13*100</f>
        <v>0.028579110496000655</v>
      </c>
      <c r="Y15" s="86"/>
      <c r="Z15" s="86">
        <v>129592.309</v>
      </c>
      <c r="AA15" s="177">
        <f>Z15/'10'!V$13*100</f>
        <v>0.03103999404415165</v>
      </c>
      <c r="AB15" s="74"/>
      <c r="AC15" s="79" t="s">
        <v>9</v>
      </c>
    </row>
    <row r="16" spans="2:29" s="109" customFormat="1" ht="15.75" customHeight="1">
      <c r="B16" s="74"/>
      <c r="C16" s="74"/>
      <c r="D16" s="74"/>
      <c r="E16" s="74"/>
      <c r="F16" s="73"/>
      <c r="G16" s="175"/>
      <c r="H16" s="74"/>
      <c r="I16" s="86"/>
      <c r="J16" s="86"/>
      <c r="K16" s="176"/>
      <c r="L16" s="86"/>
      <c r="M16" s="86"/>
      <c r="N16" s="177"/>
      <c r="O16" s="86"/>
      <c r="P16" s="86"/>
      <c r="Q16" s="177"/>
      <c r="R16" s="86"/>
      <c r="S16" s="86"/>
      <c r="T16" s="177"/>
      <c r="U16" s="177"/>
      <c r="V16" s="86"/>
      <c r="W16" s="86"/>
      <c r="X16" s="177"/>
      <c r="Y16" s="86"/>
      <c r="Z16" s="86"/>
      <c r="AA16" s="177"/>
      <c r="AB16" s="179"/>
      <c r="AC16" s="212" t="s">
        <v>10</v>
      </c>
    </row>
    <row r="17" spans="2:29" s="109" customFormat="1" ht="15.75" customHeight="1">
      <c r="B17" s="74"/>
      <c r="C17" s="74"/>
      <c r="D17" s="82"/>
      <c r="E17" s="226" t="s">
        <v>11</v>
      </c>
      <c r="F17" s="237"/>
      <c r="G17" s="175"/>
      <c r="H17" s="82" t="s">
        <v>241</v>
      </c>
      <c r="I17" s="86">
        <v>45924</v>
      </c>
      <c r="J17" s="86">
        <v>447589</v>
      </c>
      <c r="K17" s="176">
        <f>J17/'[1]量值1'!I$13*100</f>
        <v>0.10630854294934786</v>
      </c>
      <c r="L17" s="86">
        <v>44071</v>
      </c>
      <c r="M17" s="86">
        <v>487891</v>
      </c>
      <c r="N17" s="177">
        <f>M17/'[1]量值1'!M$13*100</f>
        <v>0.12844161946278893</v>
      </c>
      <c r="O17" s="86">
        <v>44116.3</v>
      </c>
      <c r="P17" s="86">
        <v>175358.78499999997</v>
      </c>
      <c r="Q17" s="223">
        <f>P17/'10'!I$13*100</f>
        <v>0.045818348718578254</v>
      </c>
      <c r="R17" s="86">
        <v>36232.95</v>
      </c>
      <c r="S17" s="86">
        <v>227970.96200000003</v>
      </c>
      <c r="T17" s="223">
        <f>S17/'10'!M$13*100</f>
        <v>0.06047074166081402</v>
      </c>
      <c r="U17" s="177"/>
      <c r="V17" s="86">
        <v>35160.84</v>
      </c>
      <c r="W17" s="86">
        <v>104456.89837599998</v>
      </c>
      <c r="X17" s="223">
        <f>W17/'10'!R$13*100</f>
        <v>0.026901443649486014</v>
      </c>
      <c r="Y17" s="86">
        <v>31231.14</v>
      </c>
      <c r="Z17" s="86">
        <v>109667.49799999999</v>
      </c>
      <c r="AA17" s="177">
        <f>Z17/'10'!V$13*100</f>
        <v>0.02626759651884135</v>
      </c>
      <c r="AB17" s="80" t="s">
        <v>258</v>
      </c>
      <c r="AC17" s="79" t="s">
        <v>391</v>
      </c>
    </row>
    <row r="18" spans="2:29" s="109" customFormat="1" ht="15.75" customHeight="1">
      <c r="B18" s="74"/>
      <c r="C18" s="74"/>
      <c r="D18" s="74"/>
      <c r="E18" s="74"/>
      <c r="F18" s="73"/>
      <c r="G18" s="175"/>
      <c r="H18" s="208" t="s">
        <v>242</v>
      </c>
      <c r="I18" s="86"/>
      <c r="J18" s="86"/>
      <c r="K18" s="176"/>
      <c r="L18" s="86"/>
      <c r="M18" s="86"/>
      <c r="N18" s="177"/>
      <c r="O18" s="86"/>
      <c r="P18" s="86"/>
      <c r="Q18" s="177"/>
      <c r="R18" s="86"/>
      <c r="S18" s="86"/>
      <c r="T18" s="177"/>
      <c r="U18" s="177"/>
      <c r="V18" s="86"/>
      <c r="W18" s="86"/>
      <c r="X18" s="177"/>
      <c r="Y18" s="86"/>
      <c r="Z18" s="86"/>
      <c r="AA18" s="177"/>
      <c r="AB18" s="80"/>
      <c r="AC18" s="79" t="s">
        <v>243</v>
      </c>
    </row>
    <row r="19" spans="2:30" s="109" customFormat="1" ht="15.75" customHeight="1">
      <c r="B19" s="74"/>
      <c r="C19" s="74"/>
      <c r="D19" s="74"/>
      <c r="E19" s="82"/>
      <c r="F19" s="81" t="s">
        <v>12</v>
      </c>
      <c r="G19" s="175"/>
      <c r="H19" s="82" t="s">
        <v>241</v>
      </c>
      <c r="I19" s="86">
        <v>36118</v>
      </c>
      <c r="J19" s="86">
        <v>369872</v>
      </c>
      <c r="K19" s="176">
        <f>J19/'[1]量值1'!I$13*100</f>
        <v>0.08784968664949584</v>
      </c>
      <c r="L19" s="86">
        <v>32778</v>
      </c>
      <c r="M19" s="86">
        <v>374695</v>
      </c>
      <c r="N19" s="177">
        <f>M19/'[1]量值1'!M$13*100</f>
        <v>0.09864177163466778</v>
      </c>
      <c r="O19" s="86">
        <v>31388.68</v>
      </c>
      <c r="P19" s="86">
        <v>155109.523</v>
      </c>
      <c r="Q19" s="223">
        <f>P19/'10'!I$13*100</f>
        <v>0.04052755163869512</v>
      </c>
      <c r="R19" s="86">
        <v>26978.72</v>
      </c>
      <c r="S19" s="86">
        <v>213966.728</v>
      </c>
      <c r="T19" s="223">
        <f>S19/'10'!M$13*100</f>
        <v>0.05675602988812962</v>
      </c>
      <c r="U19" s="177"/>
      <c r="V19" s="86">
        <v>26441.3</v>
      </c>
      <c r="W19" s="86">
        <v>90830.27092</v>
      </c>
      <c r="X19" s="223">
        <f>W19/'10'!R$13*100</f>
        <v>0.023392092363555557</v>
      </c>
      <c r="Y19" s="86">
        <v>25135.05</v>
      </c>
      <c r="Z19" s="86">
        <v>100652.911</v>
      </c>
      <c r="AA19" s="177">
        <f>Z19/'10'!V$13*100</f>
        <v>0.02410841956652324</v>
      </c>
      <c r="AB19" s="80" t="s">
        <v>258</v>
      </c>
      <c r="AC19" s="79" t="s">
        <v>393</v>
      </c>
      <c r="AD19" s="202"/>
    </row>
    <row r="20" spans="2:29" s="109" customFormat="1" ht="15.75" customHeight="1">
      <c r="B20" s="74"/>
      <c r="C20" s="74"/>
      <c r="D20" s="74"/>
      <c r="E20" s="74"/>
      <c r="F20" s="73"/>
      <c r="G20" s="175"/>
      <c r="H20" s="208" t="s">
        <v>242</v>
      </c>
      <c r="I20" s="86"/>
      <c r="J20" s="86"/>
      <c r="K20" s="176"/>
      <c r="L20" s="86"/>
      <c r="M20" s="86"/>
      <c r="N20" s="177"/>
      <c r="O20" s="86"/>
      <c r="P20" s="86"/>
      <c r="Q20" s="177"/>
      <c r="R20" s="86"/>
      <c r="S20" s="86"/>
      <c r="T20" s="177"/>
      <c r="U20" s="177"/>
      <c r="V20" s="86"/>
      <c r="W20" s="86"/>
      <c r="X20" s="177"/>
      <c r="Y20" s="86"/>
      <c r="Z20" s="86"/>
      <c r="AA20" s="177"/>
      <c r="AB20" s="178"/>
      <c r="AC20" s="79"/>
    </row>
    <row r="21" spans="2:29" s="109" customFormat="1" ht="15.75" customHeight="1">
      <c r="B21" s="74"/>
      <c r="C21" s="74"/>
      <c r="D21" s="74"/>
      <c r="E21" s="74"/>
      <c r="F21" s="220" t="s">
        <v>13</v>
      </c>
      <c r="G21" s="175"/>
      <c r="H21" s="82" t="s">
        <v>241</v>
      </c>
      <c r="I21" s="86">
        <v>33066</v>
      </c>
      <c r="J21" s="86">
        <v>361924</v>
      </c>
      <c r="K21" s="176">
        <f>J21/'[1]量值1'!I$13*100</f>
        <v>0.08596192734495212</v>
      </c>
      <c r="L21" s="86">
        <v>30038</v>
      </c>
      <c r="M21" s="86">
        <v>367574</v>
      </c>
      <c r="N21" s="177">
        <f>M21/'[1]量值1'!M$13*100</f>
        <v>0.09676710542398852</v>
      </c>
      <c r="O21" s="86">
        <v>19759.36</v>
      </c>
      <c r="P21" s="86">
        <v>125748.124</v>
      </c>
      <c r="Q21" s="223">
        <f>P21/'10'!I$13*100</f>
        <v>0.03285590394652324</v>
      </c>
      <c r="R21" s="86">
        <v>16134.55</v>
      </c>
      <c r="S21" s="86">
        <v>183264.994</v>
      </c>
      <c r="T21" s="223">
        <f>S21/'10'!M$13*100</f>
        <v>0.04861220047685122</v>
      </c>
      <c r="U21" s="177"/>
      <c r="V21" s="86">
        <v>20879.77</v>
      </c>
      <c r="W21" s="86">
        <v>75146.62348</v>
      </c>
      <c r="X21" s="223">
        <f>W21/'10'!R$13*100</f>
        <v>0.019352983751438235</v>
      </c>
      <c r="Y21" s="86">
        <v>20297.05</v>
      </c>
      <c r="Z21" s="86">
        <v>87009.647</v>
      </c>
      <c r="AA21" s="177">
        <f>Z21/'10'!V$13*100</f>
        <v>0.0208405803207329</v>
      </c>
      <c r="AB21" s="80" t="s">
        <v>258</v>
      </c>
      <c r="AC21" s="79" t="s">
        <v>394</v>
      </c>
    </row>
    <row r="22" spans="2:29" s="109" customFormat="1" ht="15.75" customHeight="1">
      <c r="B22" s="74"/>
      <c r="C22" s="74"/>
      <c r="D22" s="74"/>
      <c r="E22" s="74"/>
      <c r="F22" s="134"/>
      <c r="G22" s="175"/>
      <c r="H22" s="208" t="s">
        <v>242</v>
      </c>
      <c r="I22" s="86"/>
      <c r="J22" s="86"/>
      <c r="K22" s="176"/>
      <c r="L22" s="86"/>
      <c r="M22" s="86"/>
      <c r="N22" s="177"/>
      <c r="O22" s="86"/>
      <c r="P22" s="86"/>
      <c r="Q22" s="177"/>
      <c r="R22" s="86"/>
      <c r="S22" s="86"/>
      <c r="T22" s="177"/>
      <c r="U22" s="177"/>
      <c r="V22" s="86"/>
      <c r="W22" s="86"/>
      <c r="X22" s="177"/>
      <c r="Y22" s="86"/>
      <c r="Z22" s="86"/>
      <c r="AA22" s="177"/>
      <c r="AB22" s="80"/>
      <c r="AC22" s="79"/>
    </row>
    <row r="23" spans="2:29" s="109" customFormat="1" ht="15.75" customHeight="1">
      <c r="B23" s="74"/>
      <c r="C23" s="74"/>
      <c r="D23" s="74"/>
      <c r="E23" s="74"/>
      <c r="F23" s="220" t="s">
        <v>261</v>
      </c>
      <c r="G23" s="175"/>
      <c r="H23" s="82" t="s">
        <v>241</v>
      </c>
      <c r="I23" s="86">
        <v>3051</v>
      </c>
      <c r="J23" s="86">
        <v>7948</v>
      </c>
      <c r="K23" s="176">
        <f>J23/'[1]量值1'!I$13*100</f>
        <v>0.0018877593045437148</v>
      </c>
      <c r="L23" s="86">
        <v>2739</v>
      </c>
      <c r="M23" s="86">
        <v>7120</v>
      </c>
      <c r="N23" s="177">
        <f>M23/'[1]量值1'!M$13*100</f>
        <v>0.0018744029518377202</v>
      </c>
      <c r="O23" s="86">
        <v>11629.32</v>
      </c>
      <c r="P23" s="86">
        <v>29361.399</v>
      </c>
      <c r="Q23" s="223">
        <f>P23/'10'!I$13*100</f>
        <v>0.007671647692171881</v>
      </c>
      <c r="R23" s="86">
        <v>10844.17</v>
      </c>
      <c r="S23" s="86">
        <v>30701.734</v>
      </c>
      <c r="T23" s="223">
        <f>S23/'10'!M$13*100</f>
        <v>0.008143829411278398</v>
      </c>
      <c r="U23" s="177"/>
      <c r="V23" s="86">
        <v>5561.53</v>
      </c>
      <c r="W23" s="86">
        <v>15683.647439999999</v>
      </c>
      <c r="X23" s="223">
        <f>W23/'10'!R$13*100</f>
        <v>0.004039108612117323</v>
      </c>
      <c r="Y23" s="86">
        <v>4838</v>
      </c>
      <c r="Z23" s="86">
        <v>13643.264</v>
      </c>
      <c r="AA23" s="177">
        <f>Z23/'10'!V$13*100</f>
        <v>0.003267839245790339</v>
      </c>
      <c r="AB23" s="80" t="s">
        <v>258</v>
      </c>
      <c r="AC23" s="79" t="s">
        <v>389</v>
      </c>
    </row>
    <row r="24" spans="2:29" s="109" customFormat="1" ht="15.75" customHeight="1">
      <c r="B24" s="74"/>
      <c r="C24" s="74"/>
      <c r="D24" s="74"/>
      <c r="E24" s="74"/>
      <c r="F24" s="134"/>
      <c r="G24" s="175"/>
      <c r="H24" s="208" t="s">
        <v>242</v>
      </c>
      <c r="I24" s="86"/>
      <c r="J24" s="86"/>
      <c r="K24" s="176"/>
      <c r="L24" s="86"/>
      <c r="M24" s="86"/>
      <c r="N24" s="177"/>
      <c r="O24" s="86"/>
      <c r="P24" s="86"/>
      <c r="Q24" s="177"/>
      <c r="R24" s="86"/>
      <c r="S24" s="86"/>
      <c r="T24" s="177"/>
      <c r="U24" s="177"/>
      <c r="V24" s="86"/>
      <c r="W24" s="86"/>
      <c r="X24" s="177"/>
      <c r="Y24" s="86"/>
      <c r="Z24" s="86"/>
      <c r="AA24" s="177"/>
      <c r="AB24" s="80"/>
      <c r="AC24" s="79"/>
    </row>
    <row r="25" spans="2:29" s="109" customFormat="1" ht="15.75" customHeight="1">
      <c r="B25" s="74"/>
      <c r="C25" s="74"/>
      <c r="D25" s="74"/>
      <c r="E25" s="82"/>
      <c r="F25" s="81" t="s">
        <v>14</v>
      </c>
      <c r="G25" s="175"/>
      <c r="H25" s="82" t="s">
        <v>241</v>
      </c>
      <c r="I25" s="86">
        <v>6145</v>
      </c>
      <c r="J25" s="86">
        <v>7374</v>
      </c>
      <c r="K25" s="176">
        <f>J25/'[1]量值1'!I$13*100</f>
        <v>0.0017514264106322792</v>
      </c>
      <c r="L25" s="86">
        <v>4667</v>
      </c>
      <c r="M25" s="86">
        <v>6720</v>
      </c>
      <c r="N25" s="177">
        <f>M25/'[1]量值1'!M$13*100</f>
        <v>0.0017690994152176238</v>
      </c>
      <c r="O25" s="86">
        <v>12674.59</v>
      </c>
      <c r="P25" s="86">
        <v>20167.808</v>
      </c>
      <c r="Q25" s="223">
        <f>P25/'10'!I$13*100</f>
        <v>0.005269514497567558</v>
      </c>
      <c r="R25" s="86">
        <v>9223.7</v>
      </c>
      <c r="S25" s="86">
        <v>13957.303</v>
      </c>
      <c r="T25" s="223">
        <f>S25/'10'!M$13*100</f>
        <v>0.003702263027668868</v>
      </c>
      <c r="U25" s="177"/>
      <c r="V25" s="86">
        <v>7186.38</v>
      </c>
      <c r="W25" s="86">
        <v>11262.494735999999</v>
      </c>
      <c r="X25" s="223">
        <f>W25/'10'!R$13*100</f>
        <v>0.002900501280466403</v>
      </c>
      <c r="Y25" s="86">
        <v>6059.27</v>
      </c>
      <c r="Z25" s="86">
        <v>8955.601</v>
      </c>
      <c r="AA25" s="177">
        <f>Z25/'10'!V$13*100</f>
        <v>0.0021450486054832045</v>
      </c>
      <c r="AB25" s="80" t="s">
        <v>258</v>
      </c>
      <c r="AC25" s="79" t="s">
        <v>395</v>
      </c>
    </row>
    <row r="26" spans="2:29" s="109" customFormat="1" ht="15.75" customHeight="1">
      <c r="B26" s="74"/>
      <c r="C26" s="74"/>
      <c r="D26" s="74"/>
      <c r="E26" s="74"/>
      <c r="F26" s="134"/>
      <c r="G26" s="175"/>
      <c r="H26" s="208" t="s">
        <v>242</v>
      </c>
      <c r="I26" s="86"/>
      <c r="J26" s="86"/>
      <c r="K26" s="176"/>
      <c r="L26" s="86"/>
      <c r="M26" s="86"/>
      <c r="N26" s="177"/>
      <c r="O26" s="86"/>
      <c r="P26" s="86"/>
      <c r="Q26" s="177"/>
      <c r="R26" s="86"/>
      <c r="S26" s="86"/>
      <c r="T26" s="177"/>
      <c r="U26" s="177"/>
      <c r="V26" s="86"/>
      <c r="W26" s="86"/>
      <c r="X26" s="177"/>
      <c r="Y26" s="86"/>
      <c r="Z26" s="86"/>
      <c r="AA26" s="177"/>
      <c r="AB26" s="80"/>
      <c r="AC26" s="79"/>
    </row>
    <row r="27" spans="2:29" s="109" customFormat="1" ht="15.75" customHeight="1">
      <c r="B27" s="74"/>
      <c r="C27" s="74"/>
      <c r="D27" s="74"/>
      <c r="E27" s="82"/>
      <c r="F27" s="81" t="s">
        <v>15</v>
      </c>
      <c r="G27" s="175"/>
      <c r="H27" s="82" t="s">
        <v>241</v>
      </c>
      <c r="I27" s="86">
        <v>3661</v>
      </c>
      <c r="J27" s="86">
        <v>70343</v>
      </c>
      <c r="K27" s="176">
        <f>J27/'[1]量值1'!I$13*100</f>
        <v>0.016707429889219746</v>
      </c>
      <c r="L27" s="86">
        <v>6626</v>
      </c>
      <c r="M27" s="86">
        <v>106474</v>
      </c>
      <c r="N27" s="177">
        <f>M27/'[1]量值1'!M$13*100</f>
        <v>0.028030221895220427</v>
      </c>
      <c r="O27" s="86">
        <v>53.03</v>
      </c>
      <c r="P27" s="86">
        <v>81.454</v>
      </c>
      <c r="Q27" s="223">
        <f>P27/'10'!I$13*100</f>
        <v>2.1282582315582727E-05</v>
      </c>
      <c r="R27" s="86">
        <v>30.53</v>
      </c>
      <c r="S27" s="86">
        <v>46.931</v>
      </c>
      <c r="T27" s="223">
        <f>S27/'10'!M$13*100</f>
        <v>1.2448745015532561E-05</v>
      </c>
      <c r="U27" s="177"/>
      <c r="V27" s="86">
        <v>1533.16</v>
      </c>
      <c r="W27" s="86">
        <v>2364.13272</v>
      </c>
      <c r="X27" s="223">
        <f>W27/'10'!R$13*100</f>
        <v>0.0006088500054640577</v>
      </c>
      <c r="Y27" s="86">
        <v>36.82</v>
      </c>
      <c r="Z27" s="86">
        <v>58.986</v>
      </c>
      <c r="AA27" s="177">
        <f>Z27/'10'!V$13*100</f>
        <v>1.4128346834906145E-05</v>
      </c>
      <c r="AB27" s="80" t="s">
        <v>258</v>
      </c>
      <c r="AC27" s="79" t="s">
        <v>390</v>
      </c>
    </row>
    <row r="28" spans="2:29" s="109" customFormat="1" ht="15.75" customHeight="1">
      <c r="B28" s="74"/>
      <c r="C28" s="74"/>
      <c r="D28" s="74"/>
      <c r="E28" s="74"/>
      <c r="F28" s="134"/>
      <c r="G28" s="175"/>
      <c r="H28" s="208" t="s">
        <v>242</v>
      </c>
      <c r="I28" s="86"/>
      <c r="J28" s="86"/>
      <c r="K28" s="176"/>
      <c r="L28" s="86"/>
      <c r="M28" s="86"/>
      <c r="N28" s="177"/>
      <c r="O28" s="86"/>
      <c r="P28" s="86"/>
      <c r="Q28" s="177"/>
      <c r="R28" s="86"/>
      <c r="S28" s="86"/>
      <c r="T28" s="177"/>
      <c r="U28" s="177"/>
      <c r="V28" s="86"/>
      <c r="W28" s="86"/>
      <c r="X28" s="177"/>
      <c r="Y28" s="86"/>
      <c r="Z28" s="86"/>
      <c r="AA28" s="177"/>
      <c r="AB28" s="74"/>
      <c r="AC28" s="79"/>
    </row>
    <row r="29" spans="2:31" s="109" customFormat="1" ht="15.75" customHeight="1">
      <c r="B29" s="74"/>
      <c r="C29" s="74"/>
      <c r="D29" s="82"/>
      <c r="E29" s="243" t="s">
        <v>16</v>
      </c>
      <c r="F29" s="244"/>
      <c r="G29" s="175"/>
      <c r="H29" s="82" t="s">
        <v>244</v>
      </c>
      <c r="I29" s="86">
        <v>2163</v>
      </c>
      <c r="J29" s="86">
        <v>15142</v>
      </c>
      <c r="K29" s="176">
        <f>J29/'[1]量值1'!I$13*100</f>
        <v>0.0035964332397333838</v>
      </c>
      <c r="L29" s="86">
        <v>1233</v>
      </c>
      <c r="M29" s="86">
        <v>8753</v>
      </c>
      <c r="N29" s="177">
        <f>M29/'[1]量值1'!M$13*100</f>
        <v>0.002304304640089265</v>
      </c>
      <c r="O29" s="86">
        <v>672.685</v>
      </c>
      <c r="P29" s="86">
        <v>5246.943</v>
      </c>
      <c r="Q29" s="223">
        <f>P29/'10'!I$13*100</f>
        <v>0.0013709393805420309</v>
      </c>
      <c r="R29" s="86">
        <v>543.706</v>
      </c>
      <c r="S29" s="86">
        <v>4240.907</v>
      </c>
      <c r="T29" s="223">
        <f>S29/'10'!M$13*100</f>
        <v>0.0011249274440686783</v>
      </c>
      <c r="U29" s="177"/>
      <c r="V29" s="86">
        <v>824.594</v>
      </c>
      <c r="W29" s="86">
        <v>6514.2926</v>
      </c>
      <c r="X29" s="223">
        <f>W29/'10'!R$13*100</f>
        <v>0.0016776668465146366</v>
      </c>
      <c r="Y29" s="86">
        <v>2429.855</v>
      </c>
      <c r="Z29" s="86">
        <v>19924.811</v>
      </c>
      <c r="AA29" s="177">
        <f>Z29/'10'!V$13*100</f>
        <v>0.004772397525310297</v>
      </c>
      <c r="AB29" s="180" t="s">
        <v>17</v>
      </c>
      <c r="AC29" s="79" t="s">
        <v>392</v>
      </c>
      <c r="AE29" s="109">
        <v>1000</v>
      </c>
    </row>
    <row r="30" spans="2:29" s="109" customFormat="1" ht="15.75" customHeight="1">
      <c r="B30" s="74"/>
      <c r="C30" s="74"/>
      <c r="D30" s="80"/>
      <c r="E30" s="134"/>
      <c r="F30" s="74"/>
      <c r="G30" s="175"/>
      <c r="H30" s="74"/>
      <c r="I30" s="86"/>
      <c r="J30" s="86"/>
      <c r="K30" s="176"/>
      <c r="L30" s="86"/>
      <c r="M30" s="86"/>
      <c r="N30" s="177"/>
      <c r="O30" s="74"/>
      <c r="P30" s="74"/>
      <c r="Q30" s="177"/>
      <c r="R30" s="86"/>
      <c r="S30" s="86"/>
      <c r="T30" s="177"/>
      <c r="U30" s="177"/>
      <c r="V30" s="86"/>
      <c r="W30" s="86"/>
      <c r="X30" s="177"/>
      <c r="Y30" s="86"/>
      <c r="Z30" s="86"/>
      <c r="AA30" s="177"/>
      <c r="AC30" s="79"/>
    </row>
    <row r="31" spans="2:29" s="109" customFormat="1" ht="15.75" customHeight="1">
      <c r="B31" s="74"/>
      <c r="C31" s="80">
        <v>2</v>
      </c>
      <c r="D31" s="226" t="s">
        <v>18</v>
      </c>
      <c r="E31" s="237"/>
      <c r="F31" s="237"/>
      <c r="G31" s="175"/>
      <c r="H31" s="80"/>
      <c r="I31" s="86"/>
      <c r="J31" s="86">
        <v>294689</v>
      </c>
      <c r="K31" s="176">
        <f>J31/'[1]量值1'!I$13*100</f>
        <v>0.06999269019837479</v>
      </c>
      <c r="L31" s="86"/>
      <c r="M31" s="86">
        <v>283071</v>
      </c>
      <c r="N31" s="177">
        <f>M31/'[1]量值1'!M$13*100</f>
        <v>0.07452094353646845</v>
      </c>
      <c r="O31" s="74"/>
      <c r="P31" s="86">
        <v>433597.698</v>
      </c>
      <c r="Q31" s="223">
        <f>P31/'10'!I$13*100</f>
        <v>0.1132919033998598</v>
      </c>
      <c r="R31" s="86"/>
      <c r="S31" s="86">
        <v>286561.624</v>
      </c>
      <c r="T31" s="223">
        <f>S31/'10'!M$13*100</f>
        <v>0.07601228587528319</v>
      </c>
      <c r="U31" s="177"/>
      <c r="V31" s="86"/>
      <c r="W31" s="86">
        <v>381650.879</v>
      </c>
      <c r="X31" s="223">
        <f>W31/'10'!R$13*100</f>
        <v>0.09828895721409094</v>
      </c>
      <c r="Y31" s="86"/>
      <c r="Z31" s="86">
        <v>315522.063</v>
      </c>
      <c r="AA31" s="177">
        <f>Z31/'10'!V$13*100</f>
        <v>0.07557395212642165</v>
      </c>
      <c r="AB31" s="80"/>
      <c r="AC31" s="79" t="s">
        <v>19</v>
      </c>
    </row>
    <row r="32" spans="2:29" s="109" customFormat="1" ht="15.75" customHeight="1">
      <c r="B32" s="74"/>
      <c r="C32" s="74"/>
      <c r="D32" s="74"/>
      <c r="E32" s="74"/>
      <c r="F32" s="73"/>
      <c r="G32" s="175"/>
      <c r="H32" s="80"/>
      <c r="I32" s="86"/>
      <c r="J32" s="86"/>
      <c r="K32" s="176"/>
      <c r="L32" s="86"/>
      <c r="M32" s="86"/>
      <c r="N32" s="177"/>
      <c r="O32" s="74"/>
      <c r="P32" s="74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80"/>
      <c r="AC32" s="211" t="s">
        <v>20</v>
      </c>
    </row>
    <row r="33" spans="2:29" s="109" customFormat="1" ht="15.75" customHeight="1">
      <c r="B33" s="181" t="s">
        <v>21</v>
      </c>
      <c r="C33" s="226" t="s">
        <v>22</v>
      </c>
      <c r="D33" s="237"/>
      <c r="E33" s="237"/>
      <c r="F33" s="237"/>
      <c r="G33" s="175"/>
      <c r="H33" s="82" t="s">
        <v>245</v>
      </c>
      <c r="I33" s="86">
        <v>1239634</v>
      </c>
      <c r="J33" s="86">
        <v>97431010</v>
      </c>
      <c r="K33" s="176">
        <f>J33/'[1]量值1'!I$13*100</f>
        <v>23.14120479096524</v>
      </c>
      <c r="L33" s="86">
        <v>1307008</v>
      </c>
      <c r="M33" s="86">
        <v>97200353</v>
      </c>
      <c r="N33" s="177">
        <f>M33/'[1]量值1'!M$13*100</f>
        <v>25.588852329054557</v>
      </c>
      <c r="O33" s="86">
        <v>1312851.61638</v>
      </c>
      <c r="P33" s="86">
        <v>92811266.68912998</v>
      </c>
      <c r="Q33" s="223">
        <f>P33/'10'!I$13*100</f>
        <v>24.250048163686376</v>
      </c>
      <c r="R33" s="86">
        <v>1282279.01554</v>
      </c>
      <c r="S33" s="86">
        <v>85658208.60948001</v>
      </c>
      <c r="T33" s="223">
        <f>S33/'10'!M$13*100</f>
        <v>22.721382401114667</v>
      </c>
      <c r="U33" s="177"/>
      <c r="V33" s="86">
        <v>1498197.52183</v>
      </c>
      <c r="W33" s="86">
        <v>94743630.19157</v>
      </c>
      <c r="X33" s="223">
        <f>W33/'10'!R$13*100</f>
        <v>24.399924450866724</v>
      </c>
      <c r="Y33" s="86">
        <f>SUM(Y35:Y45)</f>
        <v>1339290.7704300003</v>
      </c>
      <c r="Z33" s="86">
        <f>SUM(Z35:Z45)</f>
        <v>91843192.68336001</v>
      </c>
      <c r="AA33" s="177">
        <f>Z33/'10'!V$13*100</f>
        <v>21.998312831106105</v>
      </c>
      <c r="AB33" s="80" t="s">
        <v>208</v>
      </c>
      <c r="AC33" s="79" t="s">
        <v>23</v>
      </c>
    </row>
    <row r="34" spans="2:29" s="109" customFormat="1" ht="15.75" customHeight="1">
      <c r="B34" s="74"/>
      <c r="C34" s="74"/>
      <c r="D34" s="74"/>
      <c r="E34" s="74"/>
      <c r="F34" s="73"/>
      <c r="G34" s="175"/>
      <c r="H34" s="74"/>
      <c r="I34" s="86"/>
      <c r="J34" s="86"/>
      <c r="K34" s="176"/>
      <c r="L34" s="86"/>
      <c r="M34" s="86"/>
      <c r="N34" s="177"/>
      <c r="O34" s="86"/>
      <c r="P34" s="86"/>
      <c r="Q34" s="177"/>
      <c r="R34" s="86"/>
      <c r="S34" s="86"/>
      <c r="T34" s="177"/>
      <c r="U34" s="177"/>
      <c r="V34" s="86"/>
      <c r="W34" s="86"/>
      <c r="X34" s="177"/>
      <c r="Y34" s="86"/>
      <c r="Z34" s="86"/>
      <c r="AA34" s="177"/>
      <c r="AB34" s="80"/>
      <c r="AC34" s="79"/>
    </row>
    <row r="35" spans="2:29" s="109" customFormat="1" ht="15.75" customHeight="1">
      <c r="B35" s="74"/>
      <c r="C35" s="80">
        <v>1</v>
      </c>
      <c r="D35" s="226" t="s">
        <v>24</v>
      </c>
      <c r="E35" s="242"/>
      <c r="F35" s="242"/>
      <c r="G35" s="175"/>
      <c r="H35" s="82" t="s">
        <v>245</v>
      </c>
      <c r="I35" s="86">
        <v>668979</v>
      </c>
      <c r="J35" s="86">
        <v>43827522</v>
      </c>
      <c r="K35" s="176">
        <f>J35/'[1]量值1'!I$13*100</f>
        <v>10.409639211197078</v>
      </c>
      <c r="L35" s="86">
        <v>748256</v>
      </c>
      <c r="M35" s="86">
        <v>49041321</v>
      </c>
      <c r="N35" s="177">
        <f>M35/'[1]量值1'!M$13*100</f>
        <v>12.910561354553538</v>
      </c>
      <c r="O35" s="86">
        <v>752118.42188</v>
      </c>
      <c r="P35" s="86">
        <v>43602059.56178</v>
      </c>
      <c r="Q35" s="223">
        <f>P35/'10'!I$13*100</f>
        <v>11.392496645376823</v>
      </c>
      <c r="R35" s="86">
        <v>757896.1869800001</v>
      </c>
      <c r="S35" s="86">
        <v>41419202.39122</v>
      </c>
      <c r="T35" s="223">
        <f>S35/'10'!M$13*100</f>
        <v>10.986705787539885</v>
      </c>
      <c r="U35" s="177"/>
      <c r="V35" s="86">
        <v>984510.332</v>
      </c>
      <c r="W35" s="86">
        <v>47818387.13279</v>
      </c>
      <c r="X35" s="223">
        <f>W35/'10'!R$13*100</f>
        <v>12.314970737802577</v>
      </c>
      <c r="Y35" s="86">
        <v>828427.4384500001</v>
      </c>
      <c r="Z35" s="86">
        <v>43706858.44060001</v>
      </c>
      <c r="AA35" s="177">
        <f>Z35/'10'!V$13*100</f>
        <v>10.468681638235209</v>
      </c>
      <c r="AB35" s="80" t="s">
        <v>208</v>
      </c>
      <c r="AC35" s="84" t="s">
        <v>380</v>
      </c>
    </row>
    <row r="36" spans="2:29" s="109" customFormat="1" ht="15.75" customHeight="1">
      <c r="B36" s="74"/>
      <c r="C36" s="80"/>
      <c r="D36" s="74"/>
      <c r="E36" s="74"/>
      <c r="F36" s="73"/>
      <c r="G36" s="175"/>
      <c r="H36" s="80"/>
      <c r="I36" s="86"/>
      <c r="J36" s="86"/>
      <c r="K36" s="176"/>
      <c r="L36" s="86"/>
      <c r="M36" s="86"/>
      <c r="N36" s="177"/>
      <c r="O36" s="86"/>
      <c r="P36" s="86"/>
      <c r="Q36" s="177"/>
      <c r="R36" s="86"/>
      <c r="S36" s="86"/>
      <c r="T36" s="177"/>
      <c r="U36" s="177"/>
      <c r="V36" s="86"/>
      <c r="W36" s="86"/>
      <c r="X36" s="177"/>
      <c r="Y36" s="86"/>
      <c r="Z36" s="86"/>
      <c r="AA36" s="177"/>
      <c r="AB36" s="80"/>
      <c r="AC36" s="84"/>
    </row>
    <row r="37" spans="2:29" s="109" customFormat="1" ht="15.75" customHeight="1">
      <c r="B37" s="74"/>
      <c r="C37" s="80">
        <v>2</v>
      </c>
      <c r="D37" s="226" t="s">
        <v>25</v>
      </c>
      <c r="E37" s="242"/>
      <c r="F37" s="242"/>
      <c r="G37" s="175"/>
      <c r="H37" s="82" t="s">
        <v>245</v>
      </c>
      <c r="I37" s="86">
        <v>256655</v>
      </c>
      <c r="J37" s="86">
        <v>16585512</v>
      </c>
      <c r="K37" s="176">
        <f>J37/'[1]量值1'!I$13*100</f>
        <v>3.9392871915729035</v>
      </c>
      <c r="L37" s="86">
        <v>247575</v>
      </c>
      <c r="M37" s="86">
        <v>16672657</v>
      </c>
      <c r="N37" s="177">
        <f>M37/'[1]量值1'!M$13*100</f>
        <v>4.389224367384527</v>
      </c>
      <c r="O37" s="86">
        <v>200730.0308</v>
      </c>
      <c r="P37" s="86">
        <v>12634600.26126</v>
      </c>
      <c r="Q37" s="223">
        <f>P37/'10'!I$13*100</f>
        <v>3.301211973442053</v>
      </c>
      <c r="R37" s="86">
        <v>154014.86828999993</v>
      </c>
      <c r="S37" s="86">
        <v>9679224.24394999</v>
      </c>
      <c r="T37" s="223">
        <f>S37/'10'!M$13*100</f>
        <v>2.5674755398583953</v>
      </c>
      <c r="U37" s="177"/>
      <c r="V37" s="86">
        <v>134619.01701999997</v>
      </c>
      <c r="W37" s="86">
        <v>8612291.95092</v>
      </c>
      <c r="X37" s="223">
        <f>W37/'10'!R$13*100</f>
        <v>2.217977847443227</v>
      </c>
      <c r="Y37" s="86">
        <v>132594.16682</v>
      </c>
      <c r="Z37" s="86">
        <v>9376800.576419998</v>
      </c>
      <c r="AA37" s="177">
        <f>Z37/'10'!V$13*100</f>
        <v>2.245934471661235</v>
      </c>
      <c r="AB37" s="80" t="s">
        <v>208</v>
      </c>
      <c r="AC37" s="84" t="s">
        <v>381</v>
      </c>
    </row>
    <row r="38" spans="2:29" s="109" customFormat="1" ht="15.75" customHeight="1">
      <c r="B38" s="74"/>
      <c r="C38" s="80"/>
      <c r="D38" s="74"/>
      <c r="E38" s="74"/>
      <c r="F38" s="73"/>
      <c r="G38" s="175"/>
      <c r="H38" s="80"/>
      <c r="I38" s="86"/>
      <c r="J38" s="86"/>
      <c r="K38" s="176"/>
      <c r="L38" s="86"/>
      <c r="M38" s="86"/>
      <c r="N38" s="177"/>
      <c r="O38" s="86"/>
      <c r="P38" s="86"/>
      <c r="Q38" s="177"/>
      <c r="R38" s="86"/>
      <c r="S38" s="86"/>
      <c r="T38" s="177"/>
      <c r="U38" s="177"/>
      <c r="V38" s="86"/>
      <c r="W38" s="86"/>
      <c r="X38" s="177"/>
      <c r="Y38" s="86"/>
      <c r="Z38" s="86"/>
      <c r="AA38" s="177"/>
      <c r="AB38" s="80"/>
      <c r="AC38" s="84"/>
    </row>
    <row r="39" spans="2:29" s="109" customFormat="1" ht="15.75" customHeight="1">
      <c r="B39" s="74"/>
      <c r="C39" s="80">
        <v>3</v>
      </c>
      <c r="D39" s="226" t="s">
        <v>26</v>
      </c>
      <c r="E39" s="242"/>
      <c r="F39" s="242"/>
      <c r="G39" s="175"/>
      <c r="H39" s="82" t="s">
        <v>245</v>
      </c>
      <c r="I39" s="86">
        <v>41032</v>
      </c>
      <c r="J39" s="86">
        <v>4256372</v>
      </c>
      <c r="K39" s="176">
        <f>J39/'[1]量值1'!I$13*100</f>
        <v>1.0109468855811954</v>
      </c>
      <c r="L39" s="86">
        <v>40576</v>
      </c>
      <c r="M39" s="86">
        <v>4524162</v>
      </c>
      <c r="N39" s="177">
        <f>M39/'[1]量值1'!M$13*100</f>
        <v>1.1910256471056244</v>
      </c>
      <c r="O39" s="86">
        <v>52779.3007</v>
      </c>
      <c r="P39" s="86">
        <v>5295571.61249</v>
      </c>
      <c r="Q39" s="223">
        <f>P39/'10'!I$13*100</f>
        <v>1.3836452322891644</v>
      </c>
      <c r="R39" s="86">
        <v>54225.89906999998</v>
      </c>
      <c r="S39" s="86">
        <v>5931432.928910001</v>
      </c>
      <c r="T39" s="223">
        <f>S39/'10'!M$13*100</f>
        <v>1.5733501546682165</v>
      </c>
      <c r="U39" s="177"/>
      <c r="V39" s="86">
        <v>54110.06280999998</v>
      </c>
      <c r="W39" s="86">
        <v>5478128.07169</v>
      </c>
      <c r="X39" s="223">
        <f>W39/'10'!R$13*100</f>
        <v>1.4108168624227087</v>
      </c>
      <c r="Y39" s="86">
        <v>47366.36306000002</v>
      </c>
      <c r="Z39" s="86">
        <v>5069823.737239999</v>
      </c>
      <c r="AA39" s="177">
        <f>Z39/'10'!V$13*100</f>
        <v>1.2143259104120772</v>
      </c>
      <c r="AB39" s="80" t="s">
        <v>208</v>
      </c>
      <c r="AC39" s="84" t="s">
        <v>382</v>
      </c>
    </row>
    <row r="40" spans="2:29" s="109" customFormat="1" ht="15.75" customHeight="1">
      <c r="B40" s="74"/>
      <c r="C40" s="80"/>
      <c r="D40" s="74"/>
      <c r="E40" s="74"/>
      <c r="F40" s="73"/>
      <c r="G40" s="175"/>
      <c r="H40" s="80"/>
      <c r="I40" s="86"/>
      <c r="J40" s="86"/>
      <c r="K40" s="176"/>
      <c r="L40" s="86"/>
      <c r="M40" s="86"/>
      <c r="N40" s="177"/>
      <c r="O40" s="86"/>
      <c r="P40" s="86"/>
      <c r="Q40" s="177"/>
      <c r="R40" s="86"/>
      <c r="S40" s="86"/>
      <c r="T40" s="177"/>
      <c r="U40" s="177"/>
      <c r="V40" s="86"/>
      <c r="W40" s="86"/>
      <c r="X40" s="177"/>
      <c r="Y40" s="86"/>
      <c r="Z40" s="86"/>
      <c r="AA40" s="177"/>
      <c r="AB40" s="80"/>
      <c r="AC40" s="84"/>
    </row>
    <row r="41" spans="2:29" s="109" customFormat="1" ht="15.75" customHeight="1">
      <c r="B41" s="74"/>
      <c r="C41" s="80">
        <v>4</v>
      </c>
      <c r="D41" s="226" t="s">
        <v>259</v>
      </c>
      <c r="E41" s="242"/>
      <c r="F41" s="242"/>
      <c r="G41" s="175"/>
      <c r="H41" s="82" t="s">
        <v>245</v>
      </c>
      <c r="I41" s="86">
        <v>34889.4</v>
      </c>
      <c r="J41" s="86">
        <v>3135682</v>
      </c>
      <c r="K41" s="176">
        <f>J41/'[1]量值1'!I$13*100</f>
        <v>0.7447675983379776</v>
      </c>
      <c r="L41" s="86">
        <v>31354</v>
      </c>
      <c r="M41" s="86">
        <v>2878316</v>
      </c>
      <c r="N41" s="177">
        <f>M41/'[1]量值1'!M$13*100</f>
        <v>0.7577421357755253</v>
      </c>
      <c r="O41" s="86">
        <v>34746.436</v>
      </c>
      <c r="P41" s="86">
        <v>3980526.33169</v>
      </c>
      <c r="Q41" s="223">
        <f>P41/'10'!I$13*100</f>
        <v>1.0400456615210667</v>
      </c>
      <c r="R41" s="86">
        <v>34411.481</v>
      </c>
      <c r="S41" s="86">
        <v>4063896.8676100005</v>
      </c>
      <c r="T41" s="223">
        <f>S41/'10'!M$13*100</f>
        <v>1.0779743852527834</v>
      </c>
      <c r="U41" s="177"/>
      <c r="V41" s="86">
        <v>34888.013999999996</v>
      </c>
      <c r="W41" s="86">
        <v>4587107.0955</v>
      </c>
      <c r="X41" s="223">
        <f>W41/'10'!R$13*100</f>
        <v>1.1813466124521945</v>
      </c>
      <c r="Y41" s="86">
        <v>37764.835100000004</v>
      </c>
      <c r="Z41" s="86">
        <v>4300366.1705</v>
      </c>
      <c r="AA41" s="177">
        <f>Z41/'10'!V$13*100</f>
        <v>1.03002517163261</v>
      </c>
      <c r="AB41" s="80" t="s">
        <v>208</v>
      </c>
      <c r="AC41" s="84" t="s">
        <v>383</v>
      </c>
    </row>
    <row r="42" spans="2:29" s="109" customFormat="1" ht="15.75" customHeight="1">
      <c r="B42" s="74"/>
      <c r="C42" s="80"/>
      <c r="D42" s="74"/>
      <c r="E42" s="74"/>
      <c r="F42" s="73"/>
      <c r="G42" s="175"/>
      <c r="H42" s="80"/>
      <c r="I42" s="86"/>
      <c r="J42" s="86"/>
      <c r="K42" s="176"/>
      <c r="L42" s="86"/>
      <c r="M42" s="86"/>
      <c r="N42" s="177"/>
      <c r="O42" s="86"/>
      <c r="P42" s="86"/>
      <c r="Q42" s="177"/>
      <c r="R42" s="86"/>
      <c r="S42" s="86"/>
      <c r="T42" s="177"/>
      <c r="U42" s="177"/>
      <c r="V42" s="86"/>
      <c r="W42" s="86"/>
      <c r="X42" s="177"/>
      <c r="Y42" s="86"/>
      <c r="Z42" s="86"/>
      <c r="AA42" s="177"/>
      <c r="AB42" s="80"/>
      <c r="AC42" s="84"/>
    </row>
    <row r="43" spans="2:29" s="109" customFormat="1" ht="15.75" customHeight="1">
      <c r="B43" s="74"/>
      <c r="C43" s="80">
        <v>5</v>
      </c>
      <c r="D43" s="226" t="s">
        <v>27</v>
      </c>
      <c r="E43" s="242"/>
      <c r="F43" s="242"/>
      <c r="G43" s="175"/>
      <c r="H43" s="82" t="s">
        <v>245</v>
      </c>
      <c r="I43" s="86">
        <v>444</v>
      </c>
      <c r="J43" s="86">
        <v>34161</v>
      </c>
      <c r="K43" s="176">
        <f>J43/'[1]量值1'!I$13*100</f>
        <v>0.008113707297750107</v>
      </c>
      <c r="L43" s="86">
        <v>412</v>
      </c>
      <c r="M43" s="86">
        <v>18170</v>
      </c>
      <c r="N43" s="177">
        <f>M43/'[1]量值1'!M$13*100</f>
        <v>0.00478341315096789</v>
      </c>
      <c r="O43" s="86">
        <v>207.427</v>
      </c>
      <c r="P43" s="86">
        <v>13538.14</v>
      </c>
      <c r="Q43" s="223">
        <f>P43/'10'!I$13*100</f>
        <v>0.003537291955580857</v>
      </c>
      <c r="R43" s="86">
        <v>155.31</v>
      </c>
      <c r="S43" s="86">
        <v>7708.82</v>
      </c>
      <c r="T43" s="223">
        <f>S43/'10'!M$13*100</f>
        <v>0.0020448133334179477</v>
      </c>
      <c r="U43" s="177"/>
      <c r="V43" s="86">
        <v>241.46599999999998</v>
      </c>
      <c r="W43" s="86">
        <v>14838.49</v>
      </c>
      <c r="X43" s="223">
        <f>W43/'10'!R$13*100</f>
        <v>0.0038214498877957937</v>
      </c>
      <c r="Y43" s="86">
        <v>197.61</v>
      </c>
      <c r="Z43" s="86">
        <v>16123.09</v>
      </c>
      <c r="AA43" s="177">
        <f>Z43/'10'!V$13*100</f>
        <v>0.0038618080149595995</v>
      </c>
      <c r="AB43" s="80" t="s">
        <v>208</v>
      </c>
      <c r="AC43" s="84" t="s">
        <v>384</v>
      </c>
    </row>
    <row r="44" spans="2:29" s="109" customFormat="1" ht="15.75" customHeight="1">
      <c r="B44" s="74"/>
      <c r="C44" s="80"/>
      <c r="D44" s="74"/>
      <c r="E44" s="74"/>
      <c r="F44" s="73"/>
      <c r="G44" s="175"/>
      <c r="H44" s="74"/>
      <c r="I44" s="86"/>
      <c r="J44" s="86"/>
      <c r="K44" s="176"/>
      <c r="L44" s="86"/>
      <c r="M44" s="86"/>
      <c r="N44" s="177"/>
      <c r="O44" s="86"/>
      <c r="P44" s="86"/>
      <c r="Q44" s="177"/>
      <c r="R44" s="86"/>
      <c r="S44" s="86"/>
      <c r="T44" s="177"/>
      <c r="U44" s="177"/>
      <c r="V44" s="86"/>
      <c r="W44" s="86"/>
      <c r="X44" s="177"/>
      <c r="Y44" s="86"/>
      <c r="Z44" s="86"/>
      <c r="AA44" s="177"/>
      <c r="AB44" s="106"/>
      <c r="AC44" s="210" t="s">
        <v>385</v>
      </c>
    </row>
    <row r="45" spans="2:29" s="109" customFormat="1" ht="15.75" customHeight="1">
      <c r="B45" s="74"/>
      <c r="C45" s="80">
        <v>6</v>
      </c>
      <c r="D45" s="226" t="s">
        <v>260</v>
      </c>
      <c r="E45" s="242"/>
      <c r="F45" s="242"/>
      <c r="G45" s="175"/>
      <c r="H45" s="82" t="s">
        <v>245</v>
      </c>
      <c r="I45" s="86">
        <v>237635</v>
      </c>
      <c r="J45" s="86">
        <v>29591761</v>
      </c>
      <c r="K45" s="176">
        <f>J45/'[1]量值1'!I$13*100</f>
        <v>7.028450196978338</v>
      </c>
      <c r="L45" s="86">
        <v>238835</v>
      </c>
      <c r="M45" s="86">
        <v>24065727</v>
      </c>
      <c r="N45" s="177">
        <f>M45/'[1]量值1'!M$13*100</f>
        <v>6.335515411084372</v>
      </c>
      <c r="O45" s="86">
        <v>272270</v>
      </c>
      <c r="P45" s="86">
        <v>27284970.781909995</v>
      </c>
      <c r="Q45" s="223">
        <f>P45/'10'!I$13*100</f>
        <v>7.129111359101691</v>
      </c>
      <c r="R45" s="86">
        <v>281575.2701999999</v>
      </c>
      <c r="S45" s="86">
        <v>24556743.35779001</v>
      </c>
      <c r="T45" s="223">
        <f>S45/'10'!M$13*100</f>
        <v>6.513831720461968</v>
      </c>
      <c r="U45" s="177"/>
      <c r="V45" s="86">
        <v>289828.63</v>
      </c>
      <c r="W45" s="86">
        <v>28232877.45067</v>
      </c>
      <c r="X45" s="223">
        <f>W45/'10'!R$13*100</f>
        <v>7.270990940858218</v>
      </c>
      <c r="Y45" s="86">
        <v>292940.357</v>
      </c>
      <c r="Z45" s="86">
        <v>29373220.6686</v>
      </c>
      <c r="AA45" s="177">
        <f>Z45/'10'!V$13*100</f>
        <v>7.035483831150012</v>
      </c>
      <c r="AB45" s="106" t="s">
        <v>208</v>
      </c>
      <c r="AC45" s="124" t="s">
        <v>386</v>
      </c>
    </row>
    <row r="46" spans="1:29" s="109" customFormat="1" ht="4.5" customHeight="1">
      <c r="A46" s="162"/>
      <c r="B46" s="92"/>
      <c r="C46" s="92"/>
      <c r="D46" s="92"/>
      <c r="E46" s="92"/>
      <c r="F46" s="92"/>
      <c r="G46" s="182"/>
      <c r="H46" s="92"/>
      <c r="I46" s="92"/>
      <c r="J46" s="92"/>
      <c r="K46" s="92"/>
      <c r="L46" s="73"/>
      <c r="M46" s="73"/>
      <c r="N46" s="73"/>
      <c r="O46" s="92"/>
      <c r="P46" s="92"/>
      <c r="Q46" s="185"/>
      <c r="R46" s="92"/>
      <c r="S46" s="183"/>
      <c r="T46" s="185"/>
      <c r="U46" s="184"/>
      <c r="V46" s="183"/>
      <c r="W46" s="183"/>
      <c r="X46" s="183"/>
      <c r="Y46" s="183"/>
      <c r="Z46" s="183"/>
      <c r="AA46" s="185"/>
      <c r="AB46" s="186"/>
      <c r="AC46" s="209" t="s">
        <v>379</v>
      </c>
    </row>
    <row r="47" spans="1:35" s="74" customFormat="1" ht="11.25" customHeight="1">
      <c r="A47" s="73" t="s">
        <v>353</v>
      </c>
      <c r="G47" s="73"/>
      <c r="H47" s="73"/>
      <c r="I47" s="73"/>
      <c r="J47" s="73"/>
      <c r="K47" s="73"/>
      <c r="L47" s="187"/>
      <c r="M47" s="187"/>
      <c r="N47" s="187"/>
      <c r="V47" s="73" t="s">
        <v>354</v>
      </c>
      <c r="W47" s="73"/>
      <c r="X47" s="73"/>
      <c r="Y47" s="73"/>
      <c r="Z47" s="73"/>
      <c r="AA47" s="73"/>
      <c r="AB47" s="184"/>
      <c r="AC47" s="184"/>
      <c r="AD47" s="184"/>
      <c r="AE47" s="184"/>
      <c r="AF47" s="184"/>
      <c r="AG47" s="184"/>
      <c r="AH47" s="184"/>
      <c r="AI47" s="188"/>
    </row>
    <row r="48" spans="1:35" s="74" customFormat="1" ht="10.5" customHeight="1">
      <c r="A48" s="2" t="s">
        <v>334</v>
      </c>
      <c r="G48" s="73"/>
      <c r="I48" s="73"/>
      <c r="K48" s="101"/>
      <c r="L48" s="101"/>
      <c r="M48" s="101"/>
      <c r="N48" s="101"/>
      <c r="V48" s="204" t="s">
        <v>358</v>
      </c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</row>
    <row r="49" spans="1:5" s="203" customFormat="1" ht="10.5" customHeight="1">
      <c r="A49" s="2"/>
      <c r="C49" s="214"/>
      <c r="E49" s="206"/>
    </row>
    <row r="50" spans="2:29" s="109" customFormat="1" ht="10.5" customHeight="1">
      <c r="B50" s="74"/>
      <c r="C50" s="74"/>
      <c r="D50" s="74"/>
      <c r="E50" s="74"/>
      <c r="F50" s="101"/>
      <c r="G50" s="101"/>
      <c r="H50" s="74"/>
      <c r="I50" s="74"/>
      <c r="J50" s="74"/>
      <c r="K50" s="101"/>
      <c r="L50" s="101"/>
      <c r="M50" s="101"/>
      <c r="N50" s="101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</row>
    <row r="51" spans="2:29" s="109" customFormat="1" ht="9" customHeight="1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</row>
  </sheetData>
  <mergeCells count="22">
    <mergeCell ref="Y5:AA5"/>
    <mergeCell ref="V2:AC2"/>
    <mergeCell ref="A2:T2"/>
    <mergeCell ref="D31:F31"/>
    <mergeCell ref="V5:X5"/>
    <mergeCell ref="D15:F15"/>
    <mergeCell ref="C13:F13"/>
    <mergeCell ref="R5:T5"/>
    <mergeCell ref="L5:N5"/>
    <mergeCell ref="I5:K5"/>
    <mergeCell ref="D45:F45"/>
    <mergeCell ref="C33:F33"/>
    <mergeCell ref="D35:F35"/>
    <mergeCell ref="D37:F37"/>
    <mergeCell ref="D39:F39"/>
    <mergeCell ref="O5:Q5"/>
    <mergeCell ref="D41:F41"/>
    <mergeCell ref="E17:F17"/>
    <mergeCell ref="D43:F43"/>
    <mergeCell ref="E29:F29"/>
    <mergeCell ref="H7:H8"/>
    <mergeCell ref="A5:G9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so6364</cp:lastModifiedBy>
  <cp:lastPrinted>2009-08-05T00:59:22Z</cp:lastPrinted>
  <dcterms:created xsi:type="dcterms:W3CDTF">2002-05-13T01:14:02Z</dcterms:created>
  <dcterms:modified xsi:type="dcterms:W3CDTF">2009-08-05T01:05:20Z</dcterms:modified>
  <cp:category/>
  <cp:version/>
  <cp:contentType/>
  <cp:contentStatus/>
</cp:coreProperties>
</file>