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<sst xmlns="http://schemas.openxmlformats.org/spreadsheetml/2006/main" count="124" uniqueCount="97">
  <si>
    <t xml:space="preserve"> </t>
  </si>
  <si>
    <t xml:space="preserve"> Value</t>
  </si>
  <si>
    <t>千元</t>
  </si>
  <si>
    <t xml:space="preserve"> %</t>
  </si>
  <si>
    <t>N.T.$1,000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</si>
  <si>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</si>
  <si>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</si>
  <si>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</si>
  <si>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</si>
  <si>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</si>
  <si>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</si>
  <si>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</si>
  <si>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</si>
  <si>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Overseas Base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</si>
  <si>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</si>
  <si>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</si>
  <si>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</si>
  <si>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</si>
  <si>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</si>
  <si>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</si>
  <si>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10     91</t>
    </r>
    <r>
      <rPr>
        <sz val="8"/>
        <rFont val="標楷體"/>
        <family val="4"/>
      </rPr>
      <t>年農業統計年報</t>
    </r>
  </si>
  <si>
    <t xml:space="preserve">AG. STATISTICS YEARBOOK 2002      11   </t>
  </si>
  <si>
    <r>
      <t xml:space="preserve">5.  </t>
    </r>
    <r>
      <rPr>
        <sz val="14"/>
        <rFont val="標楷體"/>
        <family val="4"/>
      </rPr>
      <t>農業生產結構</t>
    </r>
  </si>
  <si>
    <t>5.  Composition of Agricltural Production</t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</si>
  <si>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</si>
  <si>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</si>
  <si>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林</t>
    </r>
    <r>
      <rPr>
        <sz val="8"/>
        <rFont val="Times New Roman"/>
        <family val="1"/>
      </rPr>
      <t xml:space="preserve">              </t>
    </r>
  </si>
  <si>
    <r>
      <t xml:space="preserve">   </t>
    </r>
    <r>
      <rPr>
        <sz val="8"/>
        <rFont val="標楷體"/>
        <family val="4"/>
      </rPr>
      <t>產</t>
    </r>
  </si>
  <si>
    <r>
      <t xml:space="preserve"> </t>
    </r>
    <r>
      <rPr>
        <sz val="8"/>
        <rFont val="標楷體"/>
        <family val="4"/>
      </rPr>
      <t>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</si>
  <si>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 xml:space="preserve"> 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</si>
  <si>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</si>
  <si>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</si>
  <si>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t>Crop Products</t>
  </si>
  <si>
    <t xml:space="preserve">Forestry </t>
  </si>
  <si>
    <t>Products</t>
  </si>
  <si>
    <t>Livestock Products</t>
  </si>
  <si>
    <t xml:space="preserve">  Fishery Products</t>
  </si>
  <si>
    <t>Year, District</t>
  </si>
  <si>
    <r>
      <t>產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值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</si>
  <si>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</si>
  <si>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 xml:space="preserve"> </t>
    </r>
    <r>
      <rPr>
        <sz val="8"/>
        <rFont val="標楷體"/>
        <family val="4"/>
      </rP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</si>
  <si>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比</t>
    </r>
  </si>
  <si>
    <t>Percentage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</si>
  <si>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</si>
  <si>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</si>
  <si>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</si>
  <si>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90  r</t>
  </si>
  <si>
    <t xml:space="preserve">               2001</t>
  </si>
  <si>
    <t xml:space="preserve">               2002</t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</si>
  <si>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</si>
  <si>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 xml:space="preserve"> Taipei City</t>
  </si>
  <si>
    <t xml:space="preserve"> </t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</si>
  <si>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</si>
  <si>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 xml:space="preserve"> Kaohsiung City</t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</si>
  <si>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關</t>
    </r>
  </si>
  <si>
    <t xml:space="preserve"> Forestry District &amp; Others</t>
  </si>
  <si>
    <r>
      <t>國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</si>
  <si>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</si>
  <si>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</si>
  <si>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Taipei County</t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</si>
  <si>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</si>
  <si>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Yilan County</t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</si>
  <si>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</si>
  <si>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Taoyuan County</t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</si>
  <si>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</si>
  <si>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Hsinchu County</t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</si>
  <si>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</si>
  <si>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Miaoli County</t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</si>
  <si>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</si>
  <si>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Taichung County</t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</si>
  <si>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</si>
  <si>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Changhua County</t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</si>
  <si>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</si>
  <si>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Nantou County</t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</si>
  <si>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</si>
  <si>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Yunlin County</t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</si>
  <si>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</si>
  <si>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Chiayi County</t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</si>
  <si>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</si>
  <si>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Tainan County</t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</si>
  <si>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</si>
  <si>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Kaohsiung County</t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</si>
  <si>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</si>
  <si>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Pingtung County</t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</si>
  <si>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</si>
  <si>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Taitung County</t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</si>
  <si>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</si>
  <si>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Hualien County</t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</si>
  <si>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</si>
  <si>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Penghu County</t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</si>
  <si>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</si>
  <si>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</si>
  <si>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</si>
  <si>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</si>
  <si>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</si>
  <si>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行政院農業委員會中部辦公室、漁業署、林務局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</si>
  <si>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t xml:space="preserve">   Source :  Central Region Office , Fisheries Agency, Forestry Bureau, COA, Executive Yuan.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</si>
</sst>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[$-404]&quot;   民    國    &quot;e&quot;    年   (&quot;yyyy&quot;)&quot;"/>
    <numFmt numFmtId="185" formatCode="[$-404]&quot;  民    國    &quot;e&quot;    年   (&quot;yyyy&quot;)&quot;"/>
    <numFmt numFmtId="186" formatCode="[$-404]&quot;民 國  &quot;e&quot; 年 (&quot;yyyy&quot;)&quot;"/>
    <numFmt numFmtId="187" formatCode="[$-404]&quot;民 國 &quot;e&quot; 年 (&quot;yyyy&quot;)&quot;"/>
    <numFmt numFmtId="188" formatCode="[$-404]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7"/>
      <name val="標楷體"/>
      <family val="4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0" fillId="0" borderId="0" xfId="19" applyFont="1" applyFill="1" applyAlignment="1">
      <alignment vertical="center"/>
      <protection/>
    </xf>
    <xf numFmtId="0" fontId="10" fillId="0" borderId="0" xfId="19" applyFont="1">
      <alignment/>
      <protection/>
    </xf>
    <xf numFmtId="0" fontId="8" fillId="0" borderId="0" xfId="19" applyFont="1" applyAlignment="1" applyProtection="1">
      <alignment horizontal="right"/>
      <protection locked="0"/>
    </xf>
    <xf numFmtId="0" fontId="4" fillId="0" borderId="0" xfId="19" applyFont="1" applyAlignment="1">
      <alignment/>
      <protection/>
    </xf>
    <xf numFmtId="0" fontId="12" fillId="0" borderId="0" xfId="19" applyFont="1" applyFill="1" applyBorder="1" applyAlignment="1">
      <alignment horizontal="center" vertical="top"/>
      <protection/>
    </xf>
    <xf numFmtId="0" fontId="4" fillId="0" borderId="0" xfId="19" applyFont="1" applyAlignment="1">
      <alignment horizontal="center" vertical="top"/>
      <protection/>
    </xf>
    <xf numFmtId="0" fontId="12" fillId="0" borderId="0" xfId="19" applyFont="1">
      <alignment/>
      <protection/>
    </xf>
    <xf numFmtId="0" fontId="13" fillId="0" borderId="0" xfId="19" applyFont="1">
      <alignment/>
      <protection/>
    </xf>
    <xf numFmtId="0" fontId="13" fillId="0" borderId="0" xfId="19" applyFont="1" applyFill="1" applyBorder="1">
      <alignment/>
      <protection/>
    </xf>
    <xf numFmtId="0" fontId="8" fillId="0" borderId="0" xfId="19" applyFont="1" applyAlignment="1">
      <alignment vertical="top"/>
      <protection/>
    </xf>
    <xf numFmtId="0" fontId="4" fillId="0" borderId="1" xfId="19" applyFont="1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4" fillId="0" borderId="0" xfId="19" applyFont="1">
      <alignment/>
      <protection/>
    </xf>
    <xf numFmtId="0" fontId="8" fillId="0" borderId="0" xfId="19" applyFont="1" applyAlignment="1">
      <alignment horizontal="right" vertical="top"/>
      <protection/>
    </xf>
    <xf numFmtId="0" fontId="10" fillId="0" borderId="2" xfId="19" applyFont="1" applyBorder="1">
      <alignment/>
      <protection/>
    </xf>
    <xf numFmtId="0" fontId="10" fillId="0" borderId="0" xfId="19" applyFont="1" applyAlignment="1">
      <alignment horizontal="centerContinuous"/>
      <protection/>
    </xf>
    <xf numFmtId="0" fontId="10" fillId="0" borderId="3" xfId="19" applyFont="1" applyBorder="1" applyAlignment="1">
      <alignment horizontal="centerContinuous"/>
      <protection/>
    </xf>
    <xf numFmtId="0" fontId="10" fillId="0" borderId="4" xfId="19" applyFont="1" applyBorder="1" applyAlignment="1">
      <alignment horizontal="centerContinuous"/>
      <protection/>
    </xf>
    <xf numFmtId="0" fontId="9" fillId="0" borderId="0" xfId="19" applyFont="1" applyAlignment="1">
      <alignment horizontal="center"/>
      <protection/>
    </xf>
    <xf numFmtId="0" fontId="10" fillId="0" borderId="4" xfId="19" applyFont="1" applyBorder="1" applyAlignment="1">
      <alignment horizontal="left"/>
      <protection/>
    </xf>
    <xf numFmtId="0" fontId="10" fillId="0" borderId="5" xfId="19" applyFont="1" applyBorder="1" applyAlignment="1">
      <alignment horizontal="centerContinuous"/>
      <protection/>
    </xf>
    <xf numFmtId="0" fontId="10" fillId="0" borderId="6" xfId="19" applyFont="1" applyBorder="1">
      <alignment/>
      <protection/>
    </xf>
    <xf numFmtId="0" fontId="9" fillId="0" borderId="5" xfId="18" applyFont="1" applyBorder="1" applyAlignment="1" quotePrefix="1">
      <alignment horizontal="center" vertical="center"/>
      <protection/>
    </xf>
    <xf numFmtId="0" fontId="10" fillId="0" borderId="4" xfId="19" applyFont="1" applyFill="1" applyBorder="1" applyAlignment="1">
      <alignment horizontal="centerContinuous"/>
      <protection/>
    </xf>
    <xf numFmtId="0" fontId="14" fillId="0" borderId="4" xfId="19" applyFont="1" applyBorder="1" applyAlignment="1">
      <alignment horizontal="centerContinuous"/>
      <protection/>
    </xf>
    <xf numFmtId="0" fontId="10" fillId="0" borderId="0" xfId="19" applyFont="1" applyFill="1" applyBorder="1" applyAlignment="1">
      <alignment horizontal="center"/>
      <protection/>
    </xf>
    <xf numFmtId="0" fontId="14" fillId="0" borderId="0" xfId="19" applyFont="1" applyBorder="1">
      <alignment/>
      <protection/>
    </xf>
    <xf numFmtId="0" fontId="14" fillId="0" borderId="5" xfId="19" applyFont="1" applyBorder="1" applyAlignment="1">
      <alignment horizontal="centerContinuous"/>
      <protection/>
    </xf>
    <xf numFmtId="0" fontId="10" fillId="0" borderId="7" xfId="18" applyFont="1" applyBorder="1" applyAlignment="1">
      <alignment horizontal="center" vertical="center"/>
      <protection/>
    </xf>
    <xf numFmtId="0" fontId="4" fillId="0" borderId="5" xfId="19" applyFont="1" applyBorder="1" applyAlignment="1">
      <alignment vertical="center"/>
      <protection/>
    </xf>
    <xf numFmtId="0" fontId="9" fillId="0" borderId="8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10" fillId="0" borderId="11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/>
    </xf>
    <xf numFmtId="0" fontId="9" fillId="0" borderId="12" xfId="19" applyFont="1" applyBorder="1" applyAlignment="1">
      <alignment horizontal="center"/>
      <protection/>
    </xf>
    <xf numFmtId="0" fontId="4" fillId="0" borderId="7" xfId="19" applyFont="1" applyBorder="1" applyAlignment="1">
      <alignment vertical="center"/>
      <protection/>
    </xf>
    <xf numFmtId="0" fontId="10" fillId="0" borderId="5" xfId="19" applyFont="1" applyBorder="1">
      <alignment/>
      <protection/>
    </xf>
    <xf numFmtId="0" fontId="10" fillId="0" borderId="13" xfId="19" applyFont="1" applyBorder="1" applyAlignment="1">
      <alignment horizontal="center"/>
      <protection/>
    </xf>
    <xf numFmtId="0" fontId="10" fillId="0" borderId="4" xfId="19" applyFont="1" applyBorder="1" applyAlignment="1">
      <alignment horizontal="center"/>
      <protection/>
    </xf>
    <xf numFmtId="0" fontId="10" fillId="0" borderId="14" xfId="19" applyFont="1" applyBorder="1">
      <alignment/>
      <protection/>
    </xf>
    <xf numFmtId="0" fontId="10" fillId="0" borderId="0" xfId="19" applyFont="1" applyBorder="1" applyAlignment="1">
      <alignment horizontal="center"/>
      <protection/>
    </xf>
    <xf numFmtId="0" fontId="10" fillId="0" borderId="7" xfId="19" applyFont="1" applyBorder="1">
      <alignment/>
      <protection/>
    </xf>
    <xf numFmtId="0" fontId="8" fillId="0" borderId="15" xfId="19" applyFont="1" applyBorder="1">
      <alignment/>
      <protection/>
    </xf>
    <xf numFmtId="0" fontId="8" fillId="0" borderId="16" xfId="19" applyFont="1" applyBorder="1" applyAlignment="1">
      <alignment horizontal="center"/>
      <protection/>
    </xf>
    <xf numFmtId="0" fontId="8" fillId="0" borderId="14" xfId="19" applyFont="1" applyBorder="1">
      <alignment/>
      <protection/>
    </xf>
    <xf numFmtId="0" fontId="8" fillId="0" borderId="16" xfId="19" applyFont="1" applyBorder="1">
      <alignment/>
      <protection/>
    </xf>
    <xf numFmtId="0" fontId="8" fillId="0" borderId="1" xfId="19" applyFont="1" applyBorder="1" applyAlignment="1">
      <alignment horizontal="center"/>
      <protection/>
    </xf>
    <xf numFmtId="0" fontId="8" fillId="0" borderId="17" xfId="19" applyFont="1" applyBorder="1">
      <alignment/>
      <protection/>
    </xf>
    <xf numFmtId="0" fontId="8" fillId="0" borderId="0" xfId="19" applyFont="1">
      <alignment/>
      <protection/>
    </xf>
    <xf numFmtId="0" fontId="8" fillId="0" borderId="5" xfId="19" applyFont="1" applyBorder="1">
      <alignment/>
      <protection/>
    </xf>
    <xf numFmtId="0" fontId="15" fillId="0" borderId="0" xfId="19" applyFont="1" applyAlignment="1">
      <alignment horizontal="right"/>
      <protection/>
    </xf>
    <xf numFmtId="0" fontId="8" fillId="0" borderId="0" xfId="19" applyFont="1" applyBorder="1" applyAlignment="1">
      <alignment horizontal="right"/>
      <protection/>
    </xf>
    <xf numFmtId="0" fontId="8" fillId="0" borderId="0" xfId="19" applyFont="1" applyBorder="1">
      <alignment/>
      <protection/>
    </xf>
    <xf numFmtId="0" fontId="8" fillId="0" borderId="7" xfId="19" applyFont="1" applyBorder="1">
      <alignment/>
      <protection/>
    </xf>
    <xf numFmtId="0" fontId="8" fillId="0" borderId="0" xfId="19" applyFont="1" applyAlignment="1">
      <alignment horizontal="right"/>
      <protection/>
    </xf>
    <xf numFmtId="0" fontId="10" fillId="0" borderId="5" xfId="18" applyFont="1" applyBorder="1" applyAlignment="1">
      <alignment horizontal="center" vertical="center"/>
      <protection/>
    </xf>
    <xf numFmtId="180" fontId="10" fillId="0" borderId="0" xfId="19" applyNumberFormat="1" applyFont="1" applyAlignment="1" applyProtection="1">
      <alignment horizontal="right" vertical="center"/>
      <protection locked="0"/>
    </xf>
    <xf numFmtId="181" fontId="10" fillId="0" borderId="0" xfId="19" applyNumberFormat="1" applyFont="1" applyAlignment="1" applyProtection="1">
      <alignment horizontal="right" vertical="center"/>
      <protection locked="0"/>
    </xf>
    <xf numFmtId="181" fontId="10" fillId="0" borderId="5" xfId="19" applyNumberFormat="1" applyFont="1" applyBorder="1" applyAlignment="1" applyProtection="1">
      <alignment horizontal="right" vertical="center"/>
      <protection locked="0"/>
    </xf>
    <xf numFmtId="0" fontId="10" fillId="0" borderId="0" xfId="19" applyFont="1" applyAlignment="1" quotePrefix="1">
      <alignment horizontal="left" indent="1"/>
      <protection/>
    </xf>
    <xf numFmtId="0" fontId="9" fillId="0" borderId="5" xfId="17" applyFont="1" applyBorder="1" applyAlignment="1">
      <alignment horizontal="center"/>
      <protection/>
    </xf>
    <xf numFmtId="0" fontId="10" fillId="0" borderId="0" xfId="16" applyFont="1" applyAlignment="1" quotePrefix="1">
      <alignment horizontal="left" indent="1"/>
      <protection/>
    </xf>
    <xf numFmtId="180" fontId="10" fillId="0" borderId="0" xfId="0" applyNumberFormat="1" applyFont="1" applyAlignment="1" applyProtection="1">
      <alignment horizontal="right" vertical="center"/>
      <protection locked="0"/>
    </xf>
    <xf numFmtId="181" fontId="10" fillId="0" borderId="0" xfId="0" applyNumberFormat="1" applyFont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  <xf numFmtId="0" fontId="10" fillId="0" borderId="5" xfId="16" applyFont="1" applyBorder="1" applyAlignment="1" quotePrefix="1">
      <alignment horizontal="center"/>
      <protection/>
    </xf>
    <xf numFmtId="181" fontId="10" fillId="0" borderId="5" xfId="0" applyNumberFormat="1" applyFont="1" applyBorder="1" applyAlignment="1" applyProtection="1">
      <alignment horizontal="right" vertical="center"/>
      <protection locked="0"/>
    </xf>
    <xf numFmtId="0" fontId="10" fillId="0" borderId="5" xfId="16" applyFont="1" applyBorder="1" applyAlignment="1">
      <alignment horizontal="center"/>
      <protection/>
    </xf>
    <xf numFmtId="180" fontId="10" fillId="0" borderId="0" xfId="0" applyNumberFormat="1" applyFont="1" applyAlignment="1" applyProtection="1">
      <alignment vertical="center"/>
      <protection locked="0"/>
    </xf>
    <xf numFmtId="180" fontId="16" fillId="0" borderId="0" xfId="0" applyNumberFormat="1" applyFont="1" applyAlignment="1" applyProtection="1">
      <alignment horizontal="right" vertical="center"/>
      <protection locked="0"/>
    </xf>
    <xf numFmtId="0" fontId="16" fillId="0" borderId="5" xfId="16" applyFont="1" applyBorder="1" applyAlignment="1" quotePrefix="1">
      <alignment horizontal="center"/>
      <protection/>
    </xf>
    <xf numFmtId="181" fontId="16" fillId="0" borderId="0" xfId="0" applyNumberFormat="1" applyFont="1" applyAlignment="1" applyProtection="1">
      <alignment horizontal="right" vertical="center"/>
      <protection locked="0"/>
    </xf>
    <xf numFmtId="181" fontId="16" fillId="0" borderId="0" xfId="19" applyNumberFormat="1" applyFont="1" applyAlignment="1" applyProtection="1">
      <alignment horizontal="right" vertical="center"/>
      <protection locked="0"/>
    </xf>
    <xf numFmtId="180" fontId="16" fillId="0" borderId="0" xfId="19" applyNumberFormat="1" applyFont="1" applyAlignment="1" applyProtection="1">
      <alignment horizontal="right" vertical="center"/>
      <protection locked="0"/>
    </xf>
    <xf numFmtId="4" fontId="16" fillId="0" borderId="0" xfId="0" applyNumberFormat="1" applyFont="1" applyAlignment="1" applyProtection="1">
      <alignment horizontal="right" vertical="center"/>
      <protection locked="0"/>
    </xf>
    <xf numFmtId="181" fontId="16" fillId="0" borderId="5" xfId="19" applyNumberFormat="1" applyFont="1" applyBorder="1" applyAlignment="1" applyProtection="1">
      <alignment horizontal="right" vertical="center"/>
      <protection locked="0"/>
    </xf>
    <xf numFmtId="0" fontId="16" fillId="0" borderId="0" xfId="16" applyFont="1" applyAlignment="1" quotePrefix="1">
      <alignment horizontal="left" indent="1"/>
      <protection/>
    </xf>
    <xf numFmtId="0" fontId="16" fillId="0" borderId="0" xfId="19" applyFont="1">
      <alignment/>
      <protection/>
    </xf>
    <xf numFmtId="2" fontId="10" fillId="0" borderId="0" xfId="19" applyNumberFormat="1" applyFont="1" applyAlignment="1" applyProtection="1">
      <alignment horizontal="right" vertical="center"/>
      <protection locked="0"/>
    </xf>
    <xf numFmtId="0" fontId="16" fillId="0" borderId="7" xfId="16" applyFont="1" applyBorder="1" applyAlignment="1" quotePrefix="1">
      <alignment horizontal="left" indent="1"/>
      <protection/>
    </xf>
    <xf numFmtId="0" fontId="9" fillId="0" borderId="5" xfId="19" applyFont="1" applyBorder="1" applyAlignment="1">
      <alignment horizontal="center"/>
      <protection/>
    </xf>
    <xf numFmtId="183" fontId="10" fillId="0" borderId="0" xfId="19" applyNumberFormat="1" applyFont="1" applyAlignment="1" applyProtection="1">
      <alignment horizontal="right" vertical="center"/>
      <protection locked="0"/>
    </xf>
    <xf numFmtId="180" fontId="17" fillId="0" borderId="0" xfId="0" applyNumberFormat="1" applyFont="1" applyAlignment="1" applyProtection="1">
      <alignment horizontal="right" vertical="center"/>
      <protection locked="0"/>
    </xf>
    <xf numFmtId="41" fontId="10" fillId="0" borderId="0" xfId="19" applyNumberFormat="1" applyFont="1" applyAlignment="1" applyProtection="1">
      <alignment horizontal="right" vertical="center"/>
      <protection locked="0"/>
    </xf>
    <xf numFmtId="0" fontId="10" fillId="0" borderId="7" xfId="18" applyFont="1" applyBorder="1" applyAlignment="1" applyProtection="1">
      <alignment horizontal="left" vertical="center" indent="1"/>
      <protection locked="0"/>
    </xf>
    <xf numFmtId="0" fontId="10" fillId="0" borderId="0" xfId="18" applyFont="1" applyAlignment="1" applyProtection="1">
      <alignment horizontal="left" vertical="center" indent="1"/>
      <protection locked="0"/>
    </xf>
    <xf numFmtId="0" fontId="10" fillId="0" borderId="7" xfId="19" applyFont="1" applyBorder="1" applyAlignment="1">
      <alignment horizontal="left" indent="1"/>
      <protection/>
    </xf>
    <xf numFmtId="0" fontId="9" fillId="0" borderId="5" xfId="18" applyFont="1" applyBorder="1" applyAlignment="1">
      <alignment horizontal="center" vertical="center"/>
      <protection/>
    </xf>
    <xf numFmtId="0" fontId="10" fillId="0" borderId="0" xfId="18" applyFont="1" applyAlignment="1" applyProtection="1">
      <alignment horizontal="left" vertical="center" indent="2"/>
      <protection locked="0"/>
    </xf>
    <xf numFmtId="0" fontId="10" fillId="0" borderId="5" xfId="18" applyFont="1" applyBorder="1" applyAlignment="1">
      <alignment horizontal="left" vertical="center" indent="1"/>
      <protection/>
    </xf>
    <xf numFmtId="0" fontId="10" fillId="0" borderId="15" xfId="19" applyFont="1" applyBorder="1" applyAlignment="1">
      <alignment horizontal="center"/>
      <protection/>
    </xf>
    <xf numFmtId="180" fontId="10" fillId="0" borderId="1" xfId="19" applyNumberFormat="1" applyFont="1" applyBorder="1" applyAlignment="1">
      <alignment/>
      <protection/>
    </xf>
    <xf numFmtId="181" fontId="10" fillId="0" borderId="1" xfId="19" applyNumberFormat="1" applyFont="1" applyBorder="1" applyAlignment="1">
      <alignment/>
      <protection/>
    </xf>
    <xf numFmtId="181" fontId="10" fillId="0" borderId="1" xfId="19" applyNumberFormat="1" applyFont="1" applyBorder="1" applyAlignment="1" applyProtection="1">
      <alignment horizontal="right" vertical="center"/>
      <protection locked="0"/>
    </xf>
    <xf numFmtId="180" fontId="10" fillId="0" borderId="0" xfId="19" applyNumberFormat="1" applyFont="1" applyAlignment="1">
      <alignment/>
      <protection/>
    </xf>
    <xf numFmtId="181" fontId="10" fillId="0" borderId="15" xfId="19" applyNumberFormat="1" applyFont="1" applyBorder="1" applyAlignment="1">
      <alignment/>
      <protection/>
    </xf>
    <xf numFmtId="0" fontId="10" fillId="0" borderId="1" xfId="19" applyFont="1" applyBorder="1" applyAlignment="1">
      <alignment/>
      <protection/>
    </xf>
    <xf numFmtId="0" fontId="10" fillId="0" borderId="0" xfId="19" applyFont="1" applyAlignment="1">
      <alignment/>
      <protection/>
    </xf>
    <xf numFmtId="0" fontId="4" fillId="0" borderId="0" xfId="19" applyFont="1" applyFill="1">
      <alignment/>
      <protection/>
    </xf>
    <xf numFmtId="0" fontId="4" fillId="0" borderId="18" xfId="19" applyFont="1" applyFill="1" applyBorder="1">
      <alignment/>
      <protection/>
    </xf>
    <xf numFmtId="0" fontId="10" fillId="0" borderId="0" xfId="15" applyFont="1">
      <alignment/>
      <protection/>
    </xf>
    <xf numFmtId="181" fontId="10" fillId="0" borderId="0" xfId="19" applyNumberFormat="1" applyFont="1">
      <alignment/>
      <protection/>
    </xf>
    <xf numFmtId="181" fontId="8" fillId="0" borderId="0" xfId="19" applyNumberFormat="1" applyFont="1">
      <alignment/>
      <protection/>
    </xf>
    <xf numFmtId="180" fontId="8" fillId="0" borderId="0" xfId="19" applyNumberFormat="1" applyFont="1">
      <alignment/>
      <protection/>
    </xf>
  </cellXfs>
  <cellStyles count="13">
    <cellStyle name="Normal" xfId="0"/>
    <cellStyle name="一般_26e" xfId="15"/>
    <cellStyle name="一般_26G" xfId="16"/>
    <cellStyle name="一般_26J" xfId="17"/>
    <cellStyle name="一般_27H" xfId="18"/>
    <cellStyle name="一般_結構90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pane xSplit="1" ySplit="9" topLeftCell="B2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6" sqref="D26"/>
    </sheetView>
  </sheetViews>
  <sheetFormatPr defaultColWidth="9.00390625" defaultRowHeight="16.5"/>
  <cols>
    <col min="1" max="1" width="18.00390625" style="13" customWidth="1"/>
    <col min="2" max="2" width="14.50390625" style="13" customWidth="1"/>
    <col min="3" max="3" width="7.50390625" style="13" customWidth="1"/>
    <col min="4" max="4" width="15.25390625" style="13" customWidth="1"/>
    <col min="5" max="5" width="6.875" style="13" customWidth="1"/>
    <col min="6" max="6" width="15.25390625" style="13" customWidth="1"/>
    <col min="7" max="7" width="16.125" style="13" customWidth="1"/>
    <col min="8" max="8" width="7.625" style="13" customWidth="1"/>
    <col min="9" max="9" width="17.25390625" style="13" customWidth="1"/>
    <col min="10" max="10" width="7.625" style="13" customWidth="1"/>
    <col min="11" max="11" width="16.875" style="13" customWidth="1"/>
    <col min="12" max="12" width="7.625" style="13" customWidth="1"/>
    <col min="13" max="13" width="19.875" style="13" customWidth="1"/>
    <col min="14" max="16384" width="8.75390625" style="13" customWidth="1"/>
  </cols>
  <sheetData>
    <row r="1" spans="1:13" s="2" customFormat="1" ht="10.5" customHeight="1">
      <c r="A1" s="1" t="s">
        <v>20</v>
      </c>
      <c r="K1" s="3" t="s">
        <v>21</v>
      </c>
      <c r="L1" s="4"/>
      <c r="M1" s="4"/>
    </row>
    <row r="2" spans="1:13" s="7" customFormat="1" ht="27" customHeight="1">
      <c r="A2" s="5" t="s">
        <v>22</v>
      </c>
      <c r="B2" s="6"/>
      <c r="C2" s="6"/>
      <c r="D2" s="6"/>
      <c r="E2" s="6"/>
      <c r="F2" s="6"/>
      <c r="H2" s="5" t="s">
        <v>23</v>
      </c>
      <c r="I2" s="5"/>
      <c r="J2" s="5"/>
      <c r="K2" s="5"/>
      <c r="L2" s="5"/>
      <c r="M2" s="5"/>
    </row>
    <row r="3" s="8" customFormat="1" ht="18" customHeight="1">
      <c r="H3" s="9"/>
    </row>
    <row r="4" spans="1:13" ht="10.5" customHeight="1">
      <c r="A4" s="10"/>
      <c r="B4" s="11"/>
      <c r="C4" s="11"/>
      <c r="D4" s="12"/>
      <c r="E4" s="11"/>
      <c r="F4" s="11"/>
      <c r="H4" s="11"/>
      <c r="I4" s="11"/>
      <c r="J4" s="11"/>
      <c r="K4" s="11"/>
      <c r="L4" s="11"/>
      <c r="M4" s="14"/>
    </row>
    <row r="5" spans="1:13" s="2" customFormat="1" ht="13.5" customHeight="1">
      <c r="A5" s="15" t="s">
        <v>0</v>
      </c>
      <c r="B5" s="16" t="s">
        <v>24</v>
      </c>
      <c r="C5" s="17"/>
      <c r="D5" s="16" t="s">
        <v>25</v>
      </c>
      <c r="E5" s="18"/>
      <c r="F5" s="19" t="s">
        <v>26</v>
      </c>
      <c r="H5" s="20" t="s">
        <v>27</v>
      </c>
      <c r="I5" s="16" t="s">
        <v>28</v>
      </c>
      <c r="J5" s="18"/>
      <c r="K5" s="16" t="s">
        <v>29</v>
      </c>
      <c r="L5" s="21"/>
      <c r="M5" s="22"/>
    </row>
    <row r="6" spans="1:13" s="2" customFormat="1" ht="12.75" customHeight="1">
      <c r="A6" s="23" t="s">
        <v>30</v>
      </c>
      <c r="B6" s="24" t="s">
        <v>31</v>
      </c>
      <c r="C6" s="25"/>
      <c r="D6" s="24" t="s">
        <v>32</v>
      </c>
      <c r="E6" s="25"/>
      <c r="F6" s="26" t="s">
        <v>33</v>
      </c>
      <c r="G6" s="27"/>
      <c r="H6" s="24" t="s">
        <v>34</v>
      </c>
      <c r="I6" s="24" t="s">
        <v>35</v>
      </c>
      <c r="J6" s="25"/>
      <c r="K6" s="24" t="s">
        <v>36</v>
      </c>
      <c r="L6" s="28"/>
      <c r="M6" s="29" t="s">
        <v>37</v>
      </c>
    </row>
    <row r="7" spans="1:13" s="2" customFormat="1" ht="13.5" customHeight="1">
      <c r="A7" s="30"/>
      <c r="B7" s="31" t="s">
        <v>38</v>
      </c>
      <c r="C7" s="32" t="s">
        <v>39</v>
      </c>
      <c r="D7" s="33" t="s">
        <v>38</v>
      </c>
      <c r="E7" s="34" t="s">
        <v>40</v>
      </c>
      <c r="F7" s="33" t="s">
        <v>38</v>
      </c>
      <c r="H7" s="35" t="s">
        <v>41</v>
      </c>
      <c r="I7" s="33" t="s">
        <v>38</v>
      </c>
      <c r="J7" s="35" t="s">
        <v>41</v>
      </c>
      <c r="K7" s="33" t="s">
        <v>38</v>
      </c>
      <c r="L7" s="36" t="s">
        <v>39</v>
      </c>
      <c r="M7" s="37"/>
    </row>
    <row r="8" spans="1:13" s="2" customFormat="1" ht="12" customHeight="1">
      <c r="A8" s="38"/>
      <c r="B8" s="39" t="s">
        <v>1</v>
      </c>
      <c r="C8" s="40" t="s">
        <v>42</v>
      </c>
      <c r="D8" s="40" t="s">
        <v>1</v>
      </c>
      <c r="E8" s="40" t="s">
        <v>42</v>
      </c>
      <c r="F8" s="40" t="s">
        <v>1</v>
      </c>
      <c r="G8" s="41"/>
      <c r="H8" s="40" t="s">
        <v>42</v>
      </c>
      <c r="I8" s="40" t="s">
        <v>1</v>
      </c>
      <c r="J8" s="40" t="s">
        <v>42</v>
      </c>
      <c r="K8" s="40" t="s">
        <v>1</v>
      </c>
      <c r="L8" s="42" t="s">
        <v>42</v>
      </c>
      <c r="M8" s="43"/>
    </row>
    <row r="9" spans="1:13" s="50" customFormat="1" ht="3.75" customHeight="1">
      <c r="A9" s="44"/>
      <c r="B9" s="45"/>
      <c r="C9" s="45"/>
      <c r="D9" s="45"/>
      <c r="E9" s="45"/>
      <c r="F9" s="45"/>
      <c r="G9" s="46"/>
      <c r="H9" s="45"/>
      <c r="I9" s="45"/>
      <c r="J9" s="45"/>
      <c r="K9" s="47"/>
      <c r="L9" s="48"/>
      <c r="M9" s="49"/>
    </row>
    <row r="10" spans="1:13" s="50" customFormat="1" ht="9.75" customHeight="1">
      <c r="A10" s="51"/>
      <c r="B10" s="52" t="s">
        <v>2</v>
      </c>
      <c r="C10" s="53" t="s">
        <v>3</v>
      </c>
      <c r="D10" s="52" t="s">
        <v>2</v>
      </c>
      <c r="E10" s="53" t="s">
        <v>3</v>
      </c>
      <c r="F10" s="52" t="s">
        <v>2</v>
      </c>
      <c r="G10" s="54"/>
      <c r="H10" s="53" t="s">
        <v>3</v>
      </c>
      <c r="I10" s="52" t="s">
        <v>2</v>
      </c>
      <c r="J10" s="53" t="s">
        <v>3</v>
      </c>
      <c r="K10" s="52" t="s">
        <v>2</v>
      </c>
      <c r="L10" s="53" t="s">
        <v>3</v>
      </c>
      <c r="M10" s="55"/>
    </row>
    <row r="11" spans="1:13" s="50" customFormat="1" ht="9.75" customHeight="1">
      <c r="A11" s="51"/>
      <c r="B11" s="56" t="s">
        <v>4</v>
      </c>
      <c r="D11" s="56" t="s">
        <v>4</v>
      </c>
      <c r="F11" s="56" t="s">
        <v>4</v>
      </c>
      <c r="G11" s="54"/>
      <c r="I11" s="56" t="s">
        <v>4</v>
      </c>
      <c r="K11" s="56" t="s">
        <v>4</v>
      </c>
      <c r="L11" s="54"/>
      <c r="M11" s="55"/>
    </row>
    <row r="12" spans="1:12" s="50" customFormat="1" ht="5.25" customHeight="1">
      <c r="A12" s="51"/>
      <c r="G12" s="54"/>
      <c r="L12" s="51"/>
    </row>
    <row r="13" spans="1:13" s="2" customFormat="1" ht="12" customHeight="1" hidden="1">
      <c r="A13" s="57" t="e">
        <f>"民  國    "&amp;A14-1&amp;"        年"</f>
        <v>#VALUE!</v>
      </c>
      <c r="B13" s="58">
        <v>313545224</v>
      </c>
      <c r="C13" s="59">
        <f aca="true" t="shared" si="0" ref="C13:C19">B13/$B13*100</f>
        <v>100</v>
      </c>
      <c r="D13" s="58">
        <v>138388917</v>
      </c>
      <c r="E13" s="59">
        <f>D13/$B13*100</f>
        <v>44.13682824905666</v>
      </c>
      <c r="F13" s="58">
        <f>1487870+1145.677</f>
        <v>1489015.677</v>
      </c>
      <c r="G13" s="58"/>
      <c r="H13" s="59">
        <f>F13/$B13*100</f>
        <v>0.47489662193036625</v>
      </c>
      <c r="I13" s="58">
        <v>84513128</v>
      </c>
      <c r="J13" s="59">
        <f>I13/$B13*100</f>
        <v>26.954047305150468</v>
      </c>
      <c r="K13" s="58">
        <v>89154163</v>
      </c>
      <c r="L13" s="60">
        <f>K13/$B13*100</f>
        <v>28.434227720847055</v>
      </c>
      <c r="M13" s="61" t="e">
        <f>"          "&amp;A14+1910</f>
        <v>#VALUE!</v>
      </c>
    </row>
    <row r="14" spans="1:13" s="2" customFormat="1" ht="12" customHeight="1" hidden="1">
      <c r="A14" s="62" t="s">
        <v>43</v>
      </c>
      <c r="B14" s="58">
        <f aca="true" t="shared" si="1" ref="B14:B19">D14+F14+I14+K14</f>
        <v>323336483</v>
      </c>
      <c r="C14" s="59">
        <f t="shared" si="0"/>
        <v>100</v>
      </c>
      <c r="D14" s="58">
        <v>147735134</v>
      </c>
      <c r="E14" s="59">
        <f>D14/$B14*100</f>
        <v>45.69083347145828</v>
      </c>
      <c r="F14" s="58">
        <v>1305620</v>
      </c>
      <c r="G14" s="58"/>
      <c r="H14" s="59">
        <f aca="true" t="shared" si="2" ref="H14:H19">F14/B14*100</f>
        <v>0.40379606652677047</v>
      </c>
      <c r="I14" s="58">
        <v>90769657</v>
      </c>
      <c r="J14" s="59">
        <f aca="true" t="shared" si="3" ref="J14:J19">I14/B14*100</f>
        <v>28.07281632985412</v>
      </c>
      <c r="K14" s="58">
        <v>83526072</v>
      </c>
      <c r="L14" s="60">
        <f>K14/$B14*100</f>
        <v>25.83255413216083</v>
      </c>
      <c r="M14" s="63" t="s">
        <v>44</v>
      </c>
    </row>
    <row r="15" spans="1:13" s="2" customFormat="1" ht="12" customHeight="1">
      <c r="A15" s="62" t="s">
        <v>45</v>
      </c>
      <c r="B15" s="64">
        <f t="shared" si="1"/>
        <v>368617843</v>
      </c>
      <c r="C15" s="65">
        <f t="shared" si="0"/>
        <v>100</v>
      </c>
      <c r="D15" s="64">
        <v>157523597</v>
      </c>
      <c r="E15" s="59">
        <f>D15/B15*100</f>
        <v>42.73357896025668</v>
      </c>
      <c r="F15" s="64">
        <v>1127061</v>
      </c>
      <c r="G15" s="64"/>
      <c r="H15" s="59">
        <f t="shared" si="2"/>
        <v>0.3057532404908571</v>
      </c>
      <c r="I15" s="64">
        <v>116791961</v>
      </c>
      <c r="J15" s="66">
        <f t="shared" si="3"/>
        <v>31.683751402126237</v>
      </c>
      <c r="K15" s="64">
        <v>93175224</v>
      </c>
      <c r="L15" s="60">
        <f>K15/B15*100</f>
        <v>25.276916397126225</v>
      </c>
      <c r="M15" s="63" t="s">
        <v>5</v>
      </c>
    </row>
    <row r="16" spans="1:13" s="2" customFormat="1" ht="12" customHeight="1">
      <c r="A16" s="67">
        <v>83</v>
      </c>
      <c r="B16" s="64">
        <f t="shared" si="1"/>
        <v>375082405</v>
      </c>
      <c r="C16" s="65">
        <f t="shared" si="0"/>
        <v>100</v>
      </c>
      <c r="D16" s="64">
        <v>160263443</v>
      </c>
      <c r="E16" s="59">
        <f>D16/B16*100</f>
        <v>42.727528901282376</v>
      </c>
      <c r="F16" s="64">
        <v>1058866</v>
      </c>
      <c r="G16" s="64"/>
      <c r="H16" s="59">
        <f t="shared" si="2"/>
        <v>0.2823022316922597</v>
      </c>
      <c r="I16" s="64">
        <v>124558720</v>
      </c>
      <c r="J16" s="66">
        <f t="shared" si="3"/>
        <v>33.208361239978714</v>
      </c>
      <c r="K16" s="64">
        <v>89201376</v>
      </c>
      <c r="L16" s="60">
        <f>K16/B16*100</f>
        <v>23.78180762704665</v>
      </c>
      <c r="M16" s="63" t="s">
        <v>6</v>
      </c>
    </row>
    <row r="17" spans="1:13" s="2" customFormat="1" ht="12" customHeight="1">
      <c r="A17" s="67">
        <v>84</v>
      </c>
      <c r="B17" s="64">
        <f t="shared" si="1"/>
        <v>411139296</v>
      </c>
      <c r="C17" s="65">
        <f t="shared" si="0"/>
        <v>100</v>
      </c>
      <c r="D17" s="64">
        <v>168517511</v>
      </c>
      <c r="E17" s="59">
        <f>D17/B17*100</f>
        <v>40.987935874657914</v>
      </c>
      <c r="F17" s="64">
        <v>944952</v>
      </c>
      <c r="G17" s="64"/>
      <c r="H17" s="59">
        <f t="shared" si="2"/>
        <v>0.2298374320317949</v>
      </c>
      <c r="I17" s="64">
        <v>141113261</v>
      </c>
      <c r="J17" s="66">
        <f t="shared" si="3"/>
        <v>34.32249419427911</v>
      </c>
      <c r="K17" s="64">
        <v>100563572</v>
      </c>
      <c r="L17" s="60">
        <f>K17/B17*100</f>
        <v>24.45973249903118</v>
      </c>
      <c r="M17" s="63" t="s">
        <v>7</v>
      </c>
    </row>
    <row r="18" spans="1:13" s="2" customFormat="1" ht="12" customHeight="1">
      <c r="A18" s="67">
        <v>85</v>
      </c>
      <c r="B18" s="64">
        <f t="shared" si="1"/>
        <v>420036457</v>
      </c>
      <c r="C18" s="65">
        <f t="shared" si="0"/>
        <v>100</v>
      </c>
      <c r="D18" s="64">
        <v>172781410</v>
      </c>
      <c r="E18" s="59">
        <f>D18/B18*100</f>
        <v>41.134860348562555</v>
      </c>
      <c r="F18" s="64">
        <v>757420</v>
      </c>
      <c r="G18" s="64"/>
      <c r="H18" s="59">
        <f t="shared" si="2"/>
        <v>0.18032244282071924</v>
      </c>
      <c r="I18" s="64">
        <v>149066617</v>
      </c>
      <c r="J18" s="66">
        <f t="shared" si="3"/>
        <v>35.48897113947421</v>
      </c>
      <c r="K18" s="64">
        <v>97431010</v>
      </c>
      <c r="L18" s="60">
        <f>K18/B18*100</f>
        <v>23.19584606914252</v>
      </c>
      <c r="M18" s="63" t="s">
        <v>8</v>
      </c>
    </row>
    <row r="19" spans="1:13" s="2" customFormat="1" ht="12" customHeight="1">
      <c r="A19" s="67">
        <v>86</v>
      </c>
      <c r="B19" s="64">
        <f t="shared" si="1"/>
        <v>379036637</v>
      </c>
      <c r="C19" s="65">
        <f t="shared" si="0"/>
        <v>100</v>
      </c>
      <c r="D19" s="64">
        <v>173744104</v>
      </c>
      <c r="E19" s="59">
        <f>D19/B19*100</f>
        <v>45.83834042406829</v>
      </c>
      <c r="F19" s="64">
        <v>779716</v>
      </c>
      <c r="G19" s="64"/>
      <c r="H19" s="59">
        <f t="shared" si="2"/>
        <v>0.20570992982928984</v>
      </c>
      <c r="I19" s="64">
        <v>107312464</v>
      </c>
      <c r="J19" s="66">
        <f t="shared" si="3"/>
        <v>28.31189745913665</v>
      </c>
      <c r="K19" s="64">
        <v>97200353</v>
      </c>
      <c r="L19" s="60">
        <f>K19/B19*100</f>
        <v>25.644052186965766</v>
      </c>
      <c r="M19" s="63" t="s">
        <v>9</v>
      </c>
    </row>
    <row r="20" spans="1:13" s="2" customFormat="1" ht="12" customHeight="1">
      <c r="A20" s="67"/>
      <c r="B20" s="64"/>
      <c r="C20" s="65"/>
      <c r="D20" s="64"/>
      <c r="E20" s="65"/>
      <c r="F20" s="64"/>
      <c r="G20" s="64"/>
      <c r="H20" s="65"/>
      <c r="I20" s="64"/>
      <c r="J20" s="65"/>
      <c r="K20" s="64"/>
      <c r="L20" s="68"/>
      <c r="M20" s="63"/>
    </row>
    <row r="21" spans="1:13" s="2" customFormat="1" ht="12" customHeight="1">
      <c r="A21" s="69">
        <v>87</v>
      </c>
      <c r="B21" s="64">
        <f>D21+F21+I21+K21</f>
        <v>375286941</v>
      </c>
      <c r="C21" s="65">
        <f>B21/$B21*100</f>
        <v>100</v>
      </c>
      <c r="D21" s="70">
        <f>163618666+8</f>
        <v>163618674</v>
      </c>
      <c r="E21" s="59">
        <f>D21/B21*100</f>
        <v>43.59828603788268</v>
      </c>
      <c r="F21" s="64">
        <v>717985</v>
      </c>
      <c r="G21" s="71"/>
      <c r="H21" s="59">
        <f>F21/B21*100</f>
        <v>0.19131627604382856</v>
      </c>
      <c r="I21" s="64">
        <v>116818212</v>
      </c>
      <c r="J21" s="66">
        <f>I21/B21*100</f>
        <v>31.127705027178127</v>
      </c>
      <c r="K21" s="64">
        <v>94132070</v>
      </c>
      <c r="L21" s="60">
        <f>K21/B21*100</f>
        <v>25.082692658895372</v>
      </c>
      <c r="M21" s="63" t="s">
        <v>10</v>
      </c>
    </row>
    <row r="22" spans="1:13" s="2" customFormat="1" ht="12" customHeight="1">
      <c r="A22" s="69">
        <v>88</v>
      </c>
      <c r="B22" s="64">
        <f>D22+F22+I22+K22</f>
        <v>391481222.9320055</v>
      </c>
      <c r="C22" s="65">
        <f>B22/$B22*100</f>
        <v>100</v>
      </c>
      <c r="D22" s="64">
        <f>170523785</f>
        <v>170523785</v>
      </c>
      <c r="E22" s="59">
        <f>D22/B22*100</f>
        <v>43.558611501941044</v>
      </c>
      <c r="F22" s="64">
        <v>591034</v>
      </c>
      <c r="G22" s="64"/>
      <c r="H22" s="59">
        <f>F22/B22*100</f>
        <v>0.15097377993596742</v>
      </c>
      <c r="I22" s="64">
        <v>129929511.9320055</v>
      </c>
      <c r="J22" s="66">
        <f>I22/B22*100</f>
        <v>33.18920661351166</v>
      </c>
      <c r="K22" s="64">
        <v>90436892</v>
      </c>
      <c r="L22" s="60">
        <f>K22/B22*100</f>
        <v>23.101208104611327</v>
      </c>
      <c r="M22" s="63" t="s">
        <v>11</v>
      </c>
    </row>
    <row r="23" spans="1:13" s="2" customFormat="1" ht="12" customHeight="1">
      <c r="A23" s="67">
        <v>89</v>
      </c>
      <c r="B23" s="64">
        <f>D23+F23+I23+K23</f>
        <v>363791072.657</v>
      </c>
      <c r="C23" s="65">
        <v>100</v>
      </c>
      <c r="D23" s="64">
        <v>165214487.4</v>
      </c>
      <c r="E23" s="59">
        <f>D23/B23*100</f>
        <v>45.414662375668655</v>
      </c>
      <c r="F23" s="64">
        <v>268819.767</v>
      </c>
      <c r="G23" s="64"/>
      <c r="H23" s="59">
        <f>F23/B23*100</f>
        <v>0.0738939977379424</v>
      </c>
      <c r="I23" s="64">
        <v>107579249.49</v>
      </c>
      <c r="J23" s="66">
        <f>I23/B23*100</f>
        <v>29.571712330453742</v>
      </c>
      <c r="K23" s="64">
        <v>90728516</v>
      </c>
      <c r="L23" s="60">
        <f>K23/B23*100</f>
        <v>24.939731296139662</v>
      </c>
      <c r="M23" s="63" t="s">
        <v>12</v>
      </c>
    </row>
    <row r="24" spans="1:14" s="2" customFormat="1" ht="12" customHeight="1">
      <c r="A24" s="69" t="s">
        <v>46</v>
      </c>
      <c r="B24" s="64">
        <v>352689978.9</v>
      </c>
      <c r="C24" s="65">
        <v>100</v>
      </c>
      <c r="D24" s="64">
        <v>160758569.89163998</v>
      </c>
      <c r="E24" s="59">
        <f>D24/B24*100</f>
        <v>45.58070246084897</v>
      </c>
      <c r="F24" s="58">
        <v>597493.5869999999</v>
      </c>
      <c r="G24" s="58"/>
      <c r="H24" s="59">
        <f>F24/B24*100</f>
        <v>0.16941042352933153</v>
      </c>
      <c r="I24" s="64">
        <v>101205499.42135999</v>
      </c>
      <c r="J24" s="66">
        <f>I24/B24*100</f>
        <v>28.695314717193966</v>
      </c>
      <c r="K24" s="58">
        <v>90128416</v>
      </c>
      <c r="L24" s="60">
        <f>K24/B24*100</f>
        <v>25.554572398427737</v>
      </c>
      <c r="M24" s="63" t="s">
        <v>47</v>
      </c>
      <c r="N24" s="58"/>
    </row>
    <row r="25" spans="1:14" s="79" customFormat="1" ht="12" customHeight="1">
      <c r="A25" s="72">
        <v>91</v>
      </c>
      <c r="B25" s="71">
        <f>D25+F25+I25+K25</f>
        <v>350477906.4611241</v>
      </c>
      <c r="C25" s="73">
        <f>B25/$B25*100</f>
        <v>100</v>
      </c>
      <c r="D25" s="71">
        <f>SUM(D27,D28,D31)</f>
        <v>151853269.35706407</v>
      </c>
      <c r="E25" s="74">
        <f>D25/B25*100</f>
        <v>43.327486999214884</v>
      </c>
      <c r="F25" s="75">
        <v>862545.442</v>
      </c>
      <c r="G25" s="75"/>
      <c r="H25" s="74">
        <f>F25/B25*100</f>
        <v>0.2461055108178911</v>
      </c>
      <c r="I25" s="71">
        <f>SUM(I27,I28,I31)</f>
        <v>105199485.66206004</v>
      </c>
      <c r="J25" s="76">
        <f>I25/B25*100</f>
        <v>30.016010630823892</v>
      </c>
      <c r="K25" s="75">
        <v>92562606</v>
      </c>
      <c r="L25" s="77">
        <f>K25/B25*100</f>
        <v>26.410396859143326</v>
      </c>
      <c r="M25" s="78" t="s">
        <v>48</v>
      </c>
      <c r="N25" s="75"/>
    </row>
    <row r="26" spans="1:14" s="2" customFormat="1" ht="12" customHeight="1">
      <c r="A26" s="38"/>
      <c r="B26" s="58"/>
      <c r="C26" s="80"/>
      <c r="D26" s="64"/>
      <c r="E26" s="74"/>
      <c r="F26" s="58"/>
      <c r="G26" s="58"/>
      <c r="H26" s="74"/>
      <c r="I26" s="58"/>
      <c r="J26" s="59"/>
      <c r="K26" s="58"/>
      <c r="L26" s="60"/>
      <c r="M26" s="81"/>
      <c r="N26" s="58"/>
    </row>
    <row r="27" spans="1:14" s="2" customFormat="1" ht="12" customHeight="1">
      <c r="A27" s="82" t="s">
        <v>49</v>
      </c>
      <c r="B27" s="58">
        <f>D27+F27+I27+K27</f>
        <v>604976.5851009899</v>
      </c>
      <c r="C27" s="83">
        <v>100</v>
      </c>
      <c r="D27" s="84">
        <v>367201.83585299</v>
      </c>
      <c r="E27" s="59">
        <f>D27/B27*100</f>
        <v>60.69686743193413</v>
      </c>
      <c r="F27" s="58">
        <v>176695</v>
      </c>
      <c r="G27" s="58"/>
      <c r="H27" s="59">
        <f>F27/B27*100</f>
        <v>29.20691549913522</v>
      </c>
      <c r="I27" s="58">
        <v>61079.749248000015</v>
      </c>
      <c r="J27" s="59">
        <f>I27/B27*100</f>
        <v>10.096217068930669</v>
      </c>
      <c r="K27" s="85">
        <v>0</v>
      </c>
      <c r="L27" s="85">
        <v>0</v>
      </c>
      <c r="M27" s="86" t="s">
        <v>50</v>
      </c>
      <c r="N27" s="87" t="s">
        <v>51</v>
      </c>
    </row>
    <row r="28" spans="1:14" s="2" customFormat="1" ht="12" customHeight="1">
      <c r="A28" s="82" t="s">
        <v>52</v>
      </c>
      <c r="B28" s="58">
        <f>D28+F28+I28+K28</f>
        <v>4919599.8446395</v>
      </c>
      <c r="C28" s="83">
        <v>100</v>
      </c>
      <c r="D28" s="84">
        <v>88269.92064150001</v>
      </c>
      <c r="E28" s="59">
        <f>D28/B28*100</f>
        <v>1.7942500087213553</v>
      </c>
      <c r="F28" s="85">
        <v>0</v>
      </c>
      <c r="G28" s="58"/>
      <c r="H28" s="85">
        <v>0</v>
      </c>
      <c r="I28" s="58">
        <v>27593.923998000002</v>
      </c>
      <c r="J28" s="59">
        <f>I28/B28*100</f>
        <v>0.5608977329338468</v>
      </c>
      <c r="K28" s="58">
        <v>4803736</v>
      </c>
      <c r="L28" s="60">
        <f>K28/B28*100</f>
        <v>97.6448522583448</v>
      </c>
      <c r="M28" s="86" t="s">
        <v>53</v>
      </c>
      <c r="N28" s="87"/>
    </row>
    <row r="29" spans="1:14" s="2" customFormat="1" ht="12" customHeight="1">
      <c r="A29" s="82" t="s">
        <v>54</v>
      </c>
      <c r="B29" s="58">
        <f>D29+F29+I29+K29</f>
        <v>365910.49584</v>
      </c>
      <c r="C29" s="83">
        <v>100</v>
      </c>
      <c r="D29" s="85">
        <v>0</v>
      </c>
      <c r="E29" s="85">
        <v>0</v>
      </c>
      <c r="F29" s="58">
        <v>365910.49584</v>
      </c>
      <c r="G29" s="58"/>
      <c r="H29" s="59">
        <f>F29/B29*100</f>
        <v>100</v>
      </c>
      <c r="I29" s="85">
        <v>0</v>
      </c>
      <c r="J29" s="85">
        <v>0</v>
      </c>
      <c r="K29" s="85">
        <v>0</v>
      </c>
      <c r="L29" s="85">
        <v>0</v>
      </c>
      <c r="M29" s="88" t="s">
        <v>55</v>
      </c>
      <c r="N29" s="87" t="s">
        <v>51</v>
      </c>
    </row>
    <row r="30" spans="1:14" s="2" customFormat="1" ht="12" customHeight="1">
      <c r="A30" s="82" t="s">
        <v>56</v>
      </c>
      <c r="B30" s="58">
        <f>D30+F30+I30+K30</f>
        <v>37852995</v>
      </c>
      <c r="C30" s="83">
        <v>100</v>
      </c>
      <c r="D30" s="85">
        <v>0</v>
      </c>
      <c r="E30" s="85">
        <v>0</v>
      </c>
      <c r="F30" s="85">
        <v>0</v>
      </c>
      <c r="G30" s="58"/>
      <c r="H30" s="85">
        <v>0</v>
      </c>
      <c r="I30" s="85">
        <v>0</v>
      </c>
      <c r="J30" s="85">
        <v>0</v>
      </c>
      <c r="K30" s="58">
        <v>37852995</v>
      </c>
      <c r="L30" s="60">
        <f>K30/B30*100</f>
        <v>100</v>
      </c>
      <c r="M30" s="88" t="s">
        <v>13</v>
      </c>
      <c r="N30" s="58"/>
    </row>
    <row r="31" spans="1:14" s="2" customFormat="1" ht="12" customHeight="1">
      <c r="A31" s="82" t="s">
        <v>57</v>
      </c>
      <c r="B31" s="58">
        <f>D31+F31+I31+K31</f>
        <v>306734425.53538364</v>
      </c>
      <c r="C31" s="83">
        <v>100</v>
      </c>
      <c r="D31" s="58">
        <v>151397797.60056958</v>
      </c>
      <c r="E31" s="59">
        <f>D31/B31*100</f>
        <v>49.35794126672128</v>
      </c>
      <c r="F31" s="58">
        <v>319939.94599999994</v>
      </c>
      <c r="G31" s="58"/>
      <c r="H31" s="59">
        <f>F31/B31*100</f>
        <v>0.10430519673217867</v>
      </c>
      <c r="I31" s="58">
        <v>105110811.98881404</v>
      </c>
      <c r="J31" s="59">
        <f>I31/B31*100</f>
        <v>34.26769323506822</v>
      </c>
      <c r="K31" s="58">
        <v>49905876</v>
      </c>
      <c r="L31" s="60">
        <f>K31/B31*100</f>
        <v>16.27006030147831</v>
      </c>
      <c r="M31" s="87" t="s">
        <v>14</v>
      </c>
      <c r="N31" s="58"/>
    </row>
    <row r="32" spans="1:14" s="2" customFormat="1" ht="12" customHeight="1">
      <c r="A32" s="38"/>
      <c r="B32" s="58"/>
      <c r="C32" s="83"/>
      <c r="D32" s="58"/>
      <c r="E32" s="59"/>
      <c r="F32" s="85"/>
      <c r="G32" s="58"/>
      <c r="H32" s="59"/>
      <c r="I32" s="58"/>
      <c r="J32" s="59"/>
      <c r="K32" s="58"/>
      <c r="L32" s="60"/>
      <c r="M32" s="87"/>
      <c r="N32" s="58"/>
    </row>
    <row r="33" spans="1:14" s="2" customFormat="1" ht="12" customHeight="1">
      <c r="A33" s="89" t="s">
        <v>58</v>
      </c>
      <c r="B33" s="58">
        <f>D33+F33+I33+K33</f>
        <v>6935743.35012598</v>
      </c>
      <c r="C33" s="83">
        <v>100</v>
      </c>
      <c r="D33" s="58">
        <v>1659799.92734998</v>
      </c>
      <c r="E33" s="59">
        <f>D33/B33*100</f>
        <v>23.931103611552057</v>
      </c>
      <c r="F33" s="85">
        <v>0</v>
      </c>
      <c r="G33" s="58"/>
      <c r="H33" s="85">
        <v>0</v>
      </c>
      <c r="I33" s="58">
        <v>1333868.4227759996</v>
      </c>
      <c r="J33" s="59">
        <f>I33/B33*100</f>
        <v>19.231801920002873</v>
      </c>
      <c r="K33" s="58">
        <v>3942075</v>
      </c>
      <c r="L33" s="60">
        <f>K33/B33*100</f>
        <v>56.83709446844507</v>
      </c>
      <c r="M33" s="90" t="s">
        <v>59</v>
      </c>
      <c r="N33" s="58"/>
    </row>
    <row r="34" spans="1:14" s="2" customFormat="1" ht="12" customHeight="1">
      <c r="A34" s="89" t="s">
        <v>60</v>
      </c>
      <c r="B34" s="58">
        <f>D34+F34+I34+K34</f>
        <v>9016883.56457541</v>
      </c>
      <c r="C34" s="83">
        <v>100</v>
      </c>
      <c r="D34" s="58">
        <v>3365773.5799534097</v>
      </c>
      <c r="E34" s="59">
        <f>D34/B34*100</f>
        <v>37.32745971320412</v>
      </c>
      <c r="F34" s="85">
        <v>0</v>
      </c>
      <c r="G34" s="58"/>
      <c r="H34" s="85">
        <v>0</v>
      </c>
      <c r="I34" s="58">
        <v>2319351.984622</v>
      </c>
      <c r="J34" s="59">
        <f>I34/B34*100</f>
        <v>25.722323771974033</v>
      </c>
      <c r="K34" s="58">
        <v>3331758</v>
      </c>
      <c r="L34" s="60">
        <f>K34/B34*100</f>
        <v>36.95021651482185</v>
      </c>
      <c r="M34" s="90" t="s">
        <v>61</v>
      </c>
      <c r="N34" s="58"/>
    </row>
    <row r="35" spans="1:14" s="2" customFormat="1" ht="12" customHeight="1">
      <c r="A35" s="89" t="s">
        <v>62</v>
      </c>
      <c r="B35" s="58">
        <f>D35+F35+I35+K35</f>
        <v>6761471.94609164</v>
      </c>
      <c r="C35" s="83">
        <v>100</v>
      </c>
      <c r="D35" s="58">
        <v>3033042.83339564</v>
      </c>
      <c r="E35" s="59">
        <f>D35/B35*100</f>
        <v>44.85773005608404</v>
      </c>
      <c r="F35" s="58">
        <v>119118.02</v>
      </c>
      <c r="G35" s="58"/>
      <c r="H35" s="59">
        <f>F35/B35*100</f>
        <v>1.7617172850780554</v>
      </c>
      <c r="I35" s="58">
        <v>3180536.092696</v>
      </c>
      <c r="J35" s="59">
        <f>I35/B35*100</f>
        <v>47.03910802343058</v>
      </c>
      <c r="K35" s="58">
        <v>428775</v>
      </c>
      <c r="L35" s="60">
        <f>K35/B35*100</f>
        <v>6.341444635407331</v>
      </c>
      <c r="M35" s="90" t="s">
        <v>63</v>
      </c>
      <c r="N35" s="58"/>
    </row>
    <row r="36" spans="1:14" s="2" customFormat="1" ht="12" customHeight="1">
      <c r="A36" s="89" t="s">
        <v>64</v>
      </c>
      <c r="B36" s="58">
        <f>D36+F36+I36+K36</f>
        <v>4890513.62177253</v>
      </c>
      <c r="C36" s="83">
        <v>100</v>
      </c>
      <c r="D36" s="58">
        <v>2604004.8467125297</v>
      </c>
      <c r="E36" s="59">
        <f>D36/B36*100</f>
        <v>53.24604015250095</v>
      </c>
      <c r="F36" s="58">
        <v>2943.12948</v>
      </c>
      <c r="G36" s="58"/>
      <c r="H36" s="59">
        <f>F36/B36*100</f>
        <v>0.06018037587907352</v>
      </c>
      <c r="I36" s="58">
        <v>2045232.64558</v>
      </c>
      <c r="J36" s="59">
        <f>I36/B36*100</f>
        <v>41.82040586646441</v>
      </c>
      <c r="K36" s="58">
        <v>238333</v>
      </c>
      <c r="L36" s="60">
        <f>K36/B36*100</f>
        <v>4.8733736051555665</v>
      </c>
      <c r="M36" s="90" t="s">
        <v>65</v>
      </c>
      <c r="N36" s="58"/>
    </row>
    <row r="37" spans="1:14" s="2" customFormat="1" ht="12" customHeight="1">
      <c r="A37" s="89" t="s">
        <v>66</v>
      </c>
      <c r="B37" s="58">
        <f>D37+F37+I37+K37</f>
        <v>7880925.76469065</v>
      </c>
      <c r="C37" s="83">
        <v>100</v>
      </c>
      <c r="D37" s="58">
        <v>5259248.85235865</v>
      </c>
      <c r="E37" s="59">
        <f>D37/B37*100</f>
        <v>66.73389661810997</v>
      </c>
      <c r="F37" s="58">
        <v>16781.58582</v>
      </c>
      <c r="G37" s="58"/>
      <c r="H37" s="59">
        <f>F37/B37*100</f>
        <v>0.21293927034800242</v>
      </c>
      <c r="I37" s="58">
        <v>2372974.3265119996</v>
      </c>
      <c r="J37" s="59">
        <f>I37/B37*100</f>
        <v>30.1103499431979</v>
      </c>
      <c r="K37" s="58">
        <v>231921</v>
      </c>
      <c r="L37" s="60">
        <f>K37/B37*100</f>
        <v>2.9428141683441376</v>
      </c>
      <c r="M37" s="90" t="s">
        <v>67</v>
      </c>
      <c r="N37" s="58"/>
    </row>
    <row r="38" spans="1:14" s="2" customFormat="1" ht="12" customHeight="1">
      <c r="A38" s="91"/>
      <c r="B38" s="58"/>
      <c r="C38" s="83"/>
      <c r="D38" s="58"/>
      <c r="E38" s="59"/>
      <c r="F38" s="58"/>
      <c r="G38" s="58"/>
      <c r="H38" s="59"/>
      <c r="I38" s="58"/>
      <c r="J38" s="59"/>
      <c r="K38" s="58"/>
      <c r="L38" s="60"/>
      <c r="M38" s="90"/>
      <c r="N38" s="58"/>
    </row>
    <row r="39" spans="1:14" s="2" customFormat="1" ht="12" customHeight="1">
      <c r="A39" s="89" t="s">
        <v>68</v>
      </c>
      <c r="B39" s="58">
        <f>D39+F39+I39+K39</f>
        <v>16424071.06474024</v>
      </c>
      <c r="C39" s="83">
        <v>100</v>
      </c>
      <c r="D39" s="58">
        <v>12861002.05502024</v>
      </c>
      <c r="E39" s="59">
        <f>D39/B39*100</f>
        <v>78.3058110521129</v>
      </c>
      <c r="F39" s="85">
        <v>0</v>
      </c>
      <c r="G39" s="58"/>
      <c r="H39" s="85">
        <v>0</v>
      </c>
      <c r="I39" s="58">
        <v>3300815.0097200004</v>
      </c>
      <c r="J39" s="59">
        <f>I39/B39*100</f>
        <v>20.09742284180871</v>
      </c>
      <c r="K39" s="58">
        <v>262254</v>
      </c>
      <c r="L39" s="60">
        <f>K39/B39*100</f>
        <v>1.5967661060783882</v>
      </c>
      <c r="M39" s="90" t="s">
        <v>69</v>
      </c>
      <c r="N39" s="58"/>
    </row>
    <row r="40" spans="1:14" s="2" customFormat="1" ht="12" customHeight="1">
      <c r="A40" s="89" t="s">
        <v>70</v>
      </c>
      <c r="B40" s="58">
        <f>D40+F40+I40+K40</f>
        <v>37052687.41800324</v>
      </c>
      <c r="C40" s="83">
        <v>100</v>
      </c>
      <c r="D40" s="58">
        <v>17792445.43254924</v>
      </c>
      <c r="E40" s="59">
        <f>D40/B40*100</f>
        <v>48.01931161382968</v>
      </c>
      <c r="F40" s="85">
        <v>0</v>
      </c>
      <c r="G40" s="58"/>
      <c r="H40" s="85">
        <v>0</v>
      </c>
      <c r="I40" s="58">
        <v>16576684.985454002</v>
      </c>
      <c r="J40" s="59">
        <f>I40/B40*100</f>
        <v>44.73814489741893</v>
      </c>
      <c r="K40" s="58">
        <v>2683557</v>
      </c>
      <c r="L40" s="60">
        <f>K40/B40*100</f>
        <v>7.242543488751392</v>
      </c>
      <c r="M40" s="90" t="s">
        <v>71</v>
      </c>
      <c r="N40" s="58"/>
    </row>
    <row r="41" spans="1:14" s="2" customFormat="1" ht="12" customHeight="1">
      <c r="A41" s="89" t="s">
        <v>72</v>
      </c>
      <c r="B41" s="58">
        <f>D41+F41+I41+K41</f>
        <v>18845935.18566245</v>
      </c>
      <c r="C41" s="83">
        <v>100</v>
      </c>
      <c r="D41" s="58">
        <v>15267207.52921045</v>
      </c>
      <c r="E41" s="59">
        <f>D41/B41*100</f>
        <v>81.01061252097156</v>
      </c>
      <c r="F41" s="58">
        <v>3405.3819</v>
      </c>
      <c r="G41" s="58"/>
      <c r="H41" s="59">
        <f>F41/B41*100</f>
        <v>0.018069582997349665</v>
      </c>
      <c r="I41" s="58">
        <v>3526373.274552</v>
      </c>
      <c r="J41" s="59">
        <f>I41/B41*100</f>
        <v>18.711585494758484</v>
      </c>
      <c r="K41" s="58">
        <v>48949</v>
      </c>
      <c r="L41" s="60">
        <f>K41/B41*100</f>
        <v>0.25973240127260583</v>
      </c>
      <c r="M41" s="90" t="s">
        <v>73</v>
      </c>
      <c r="N41" s="58"/>
    </row>
    <row r="42" spans="1:14" s="2" customFormat="1" ht="12" customHeight="1">
      <c r="A42" s="89" t="s">
        <v>74</v>
      </c>
      <c r="B42" s="58">
        <f>D42+F42+I42+K42</f>
        <v>45215141.78603393</v>
      </c>
      <c r="C42" s="83">
        <v>100</v>
      </c>
      <c r="D42" s="58">
        <v>22116102.88394193</v>
      </c>
      <c r="E42" s="59">
        <f>D42/B42*100</f>
        <v>48.913045520456954</v>
      </c>
      <c r="F42" s="85">
        <v>0</v>
      </c>
      <c r="G42" s="58"/>
      <c r="H42" s="85">
        <v>0</v>
      </c>
      <c r="I42" s="58">
        <v>17186610.902092</v>
      </c>
      <c r="J42" s="59">
        <f>I42/B42*100</f>
        <v>38.010742028460484</v>
      </c>
      <c r="K42" s="58">
        <v>5912428</v>
      </c>
      <c r="L42" s="60">
        <f>K42/B42*100</f>
        <v>13.076212451082556</v>
      </c>
      <c r="M42" s="90" t="s">
        <v>75</v>
      </c>
      <c r="N42" s="58"/>
    </row>
    <row r="43" spans="1:14" s="2" customFormat="1" ht="12" customHeight="1">
      <c r="A43" s="89" t="s">
        <v>76</v>
      </c>
      <c r="B43" s="58">
        <f>D43+F43+I43+K43</f>
        <v>27310874.971366294</v>
      </c>
      <c r="C43" s="83">
        <v>100</v>
      </c>
      <c r="D43" s="58">
        <v>13989155.680316292</v>
      </c>
      <c r="E43" s="59">
        <f>D43/B43*100</f>
        <v>51.22192421510855</v>
      </c>
      <c r="F43" s="58">
        <v>695.4246</v>
      </c>
      <c r="G43" s="58"/>
      <c r="H43" s="59">
        <f>F43/B43*100</f>
        <v>0.0025463285256481466</v>
      </c>
      <c r="I43" s="58">
        <v>6999526.866450001</v>
      </c>
      <c r="J43" s="59">
        <f>I43/B43*100</f>
        <v>25.629083190445407</v>
      </c>
      <c r="K43" s="58">
        <v>6321497</v>
      </c>
      <c r="L43" s="60">
        <f>K43/B43*100</f>
        <v>23.14644626592039</v>
      </c>
      <c r="M43" s="90" t="s">
        <v>77</v>
      </c>
      <c r="N43" s="58"/>
    </row>
    <row r="44" spans="1:14" s="2" customFormat="1" ht="12" customHeight="1">
      <c r="A44" s="57"/>
      <c r="B44" s="58"/>
      <c r="C44" s="83"/>
      <c r="D44" s="58"/>
      <c r="E44" s="59"/>
      <c r="F44" s="58"/>
      <c r="G44" s="58"/>
      <c r="H44" s="59"/>
      <c r="I44" s="58"/>
      <c r="J44" s="59"/>
      <c r="K44" s="58"/>
      <c r="L44" s="60"/>
      <c r="M44" s="90"/>
      <c r="N44" s="58"/>
    </row>
    <row r="45" spans="1:14" s="2" customFormat="1" ht="12" customHeight="1">
      <c r="A45" s="89" t="s">
        <v>78</v>
      </c>
      <c r="B45" s="58">
        <f aca="true" t="shared" si="4" ref="B45:B50">D45+F45+I45+K45</f>
        <v>34270642.2672623</v>
      </c>
      <c r="C45" s="83">
        <v>100</v>
      </c>
      <c r="D45" s="58">
        <v>16441801.6681523</v>
      </c>
      <c r="E45" s="59">
        <f aca="true" t="shared" si="5" ref="E45:E50">D45/B45*100</f>
        <v>47.97634529265491</v>
      </c>
      <c r="F45" s="58">
        <v>159629.921</v>
      </c>
      <c r="G45" s="58"/>
      <c r="H45" s="59">
        <f>F45/B45*100</f>
        <v>0.46579203201128677</v>
      </c>
      <c r="I45" s="58">
        <v>14429425.67811</v>
      </c>
      <c r="J45" s="59">
        <f aca="true" t="shared" si="6" ref="J45:J50">I45/B45*100</f>
        <v>42.10433398236598</v>
      </c>
      <c r="K45" s="58">
        <v>3239785</v>
      </c>
      <c r="L45" s="60">
        <f aca="true" t="shared" si="7" ref="L45:L50">K45/B45*100</f>
        <v>9.453528692967822</v>
      </c>
      <c r="M45" s="90" t="s">
        <v>79</v>
      </c>
      <c r="N45" s="58"/>
    </row>
    <row r="46" spans="1:14" s="2" customFormat="1" ht="12" customHeight="1">
      <c r="A46" s="89" t="s">
        <v>80</v>
      </c>
      <c r="B46" s="58">
        <f t="shared" si="4"/>
        <v>20088875.93956953</v>
      </c>
      <c r="C46" s="83">
        <v>100</v>
      </c>
      <c r="D46" s="58">
        <v>8198675.41698953</v>
      </c>
      <c r="E46" s="59">
        <f t="shared" si="5"/>
        <v>40.81201676814782</v>
      </c>
      <c r="F46" s="58">
        <v>2194.48</v>
      </c>
      <c r="G46" s="58"/>
      <c r="H46" s="59">
        <f>F46/B46*100</f>
        <v>0.010923856599051823</v>
      </c>
      <c r="I46" s="58">
        <v>7662784.042579999</v>
      </c>
      <c r="J46" s="59">
        <f t="shared" si="6"/>
        <v>38.1444141804193</v>
      </c>
      <c r="K46" s="58">
        <v>4225222</v>
      </c>
      <c r="L46" s="60">
        <f t="shared" si="7"/>
        <v>21.03264519483383</v>
      </c>
      <c r="M46" s="90" t="s">
        <v>81</v>
      </c>
      <c r="N46" s="58"/>
    </row>
    <row r="47" spans="1:14" s="2" customFormat="1" ht="12" customHeight="1">
      <c r="A47" s="89" t="s">
        <v>82</v>
      </c>
      <c r="B47" s="58">
        <f t="shared" si="4"/>
        <v>44848288.83580271</v>
      </c>
      <c r="C47" s="83">
        <v>100</v>
      </c>
      <c r="D47" s="58">
        <v>16061267.79459671</v>
      </c>
      <c r="E47" s="59">
        <f t="shared" si="5"/>
        <v>35.81244281894404</v>
      </c>
      <c r="F47" s="58">
        <v>3208.872</v>
      </c>
      <c r="G47" s="58"/>
      <c r="H47" s="59">
        <f>F47/B47*100</f>
        <v>0.007154948568379569</v>
      </c>
      <c r="I47" s="58">
        <v>20489494.169206005</v>
      </c>
      <c r="J47" s="59">
        <f t="shared" si="6"/>
        <v>45.68623397031169</v>
      </c>
      <c r="K47" s="58">
        <v>8294318</v>
      </c>
      <c r="L47" s="60">
        <f t="shared" si="7"/>
        <v>18.494168262175894</v>
      </c>
      <c r="M47" s="90" t="s">
        <v>83</v>
      </c>
      <c r="N47" s="58"/>
    </row>
    <row r="48" spans="1:14" s="2" customFormat="1" ht="12" customHeight="1">
      <c r="A48" s="89" t="s">
        <v>84</v>
      </c>
      <c r="B48" s="58">
        <f t="shared" si="4"/>
        <v>7759007.00801871</v>
      </c>
      <c r="C48" s="83">
        <v>100</v>
      </c>
      <c r="D48" s="58">
        <v>5824177.267084709</v>
      </c>
      <c r="E48" s="59">
        <f t="shared" si="5"/>
        <v>75.06343609518062</v>
      </c>
      <c r="F48" s="58">
        <v>11121.7824</v>
      </c>
      <c r="G48" s="58"/>
      <c r="H48" s="59">
        <f>F48/B48*100</f>
        <v>0.1433402803800275</v>
      </c>
      <c r="I48" s="58">
        <v>1286576.958534</v>
      </c>
      <c r="J48" s="59">
        <f t="shared" si="6"/>
        <v>16.581721826057894</v>
      </c>
      <c r="K48" s="58">
        <v>637131</v>
      </c>
      <c r="L48" s="60">
        <f t="shared" si="7"/>
        <v>8.21150179838146</v>
      </c>
      <c r="M48" s="90" t="s">
        <v>85</v>
      </c>
      <c r="N48" s="58"/>
    </row>
    <row r="49" spans="1:14" s="2" customFormat="1" ht="12" customHeight="1">
      <c r="A49" s="89" t="s">
        <v>86</v>
      </c>
      <c r="B49" s="58">
        <f t="shared" si="4"/>
        <v>6637620.14317275</v>
      </c>
      <c r="C49" s="83">
        <v>100</v>
      </c>
      <c r="D49" s="58">
        <v>4985554.371564751</v>
      </c>
      <c r="E49" s="59">
        <f t="shared" si="5"/>
        <v>75.11057071701725</v>
      </c>
      <c r="F49" s="58">
        <v>841.3488</v>
      </c>
      <c r="G49" s="58"/>
      <c r="H49" s="59">
        <f>F49/B49*100</f>
        <v>0.012675458701344716</v>
      </c>
      <c r="I49" s="58">
        <v>1295010.4228080001</v>
      </c>
      <c r="J49" s="59">
        <f t="shared" si="6"/>
        <v>19.510161697638083</v>
      </c>
      <c r="K49" s="58">
        <v>356214</v>
      </c>
      <c r="L49" s="60">
        <f t="shared" si="7"/>
        <v>5.366592126643322</v>
      </c>
      <c r="M49" s="90" t="s">
        <v>87</v>
      </c>
      <c r="N49" s="58"/>
    </row>
    <row r="50" spans="1:14" s="2" customFormat="1" ht="12" customHeight="1">
      <c r="A50" s="89" t="s">
        <v>88</v>
      </c>
      <c r="B50" s="58">
        <f t="shared" si="4"/>
        <v>3957807.963348</v>
      </c>
      <c r="C50" s="83">
        <v>100</v>
      </c>
      <c r="D50" s="58">
        <v>68222.47190000002</v>
      </c>
      <c r="E50" s="59">
        <f t="shared" si="5"/>
        <v>1.7237438635675764</v>
      </c>
      <c r="F50" s="85">
        <v>0</v>
      </c>
      <c r="G50" s="58"/>
      <c r="H50" s="85">
        <v>0</v>
      </c>
      <c r="I50" s="58">
        <v>226931.491448</v>
      </c>
      <c r="J50" s="59">
        <f t="shared" si="6"/>
        <v>5.73376711425972</v>
      </c>
      <c r="K50" s="58">
        <v>3662654</v>
      </c>
      <c r="L50" s="60">
        <f t="shared" si="7"/>
        <v>92.54248902217272</v>
      </c>
      <c r="M50" s="90" t="s">
        <v>89</v>
      </c>
      <c r="N50" s="58"/>
    </row>
    <row r="51" spans="1:14" s="2" customFormat="1" ht="12" customHeight="1">
      <c r="A51" s="57"/>
      <c r="B51" s="58"/>
      <c r="C51" s="83"/>
      <c r="D51" s="58"/>
      <c r="E51" s="59"/>
      <c r="F51" s="58"/>
      <c r="G51" s="58"/>
      <c r="H51" s="59"/>
      <c r="I51" s="58"/>
      <c r="J51" s="59"/>
      <c r="K51" s="58"/>
      <c r="L51" s="60"/>
      <c r="M51" s="90"/>
      <c r="N51" s="58"/>
    </row>
    <row r="52" spans="1:14" s="2" customFormat="1" ht="12" customHeight="1">
      <c r="A52" s="89" t="s">
        <v>90</v>
      </c>
      <c r="B52" s="58">
        <f>D52+F52+I52+K52</f>
        <v>2447689.53721238</v>
      </c>
      <c r="C52" s="83">
        <v>100</v>
      </c>
      <c r="D52" s="58">
        <v>40579.49852838</v>
      </c>
      <c r="E52" s="59">
        <f>D52/B52*100</f>
        <v>1.6578695096517468</v>
      </c>
      <c r="F52" s="85">
        <v>0</v>
      </c>
      <c r="G52" s="58"/>
      <c r="H52" s="85">
        <v>0</v>
      </c>
      <c r="I52" s="58">
        <v>12046.038684</v>
      </c>
      <c r="J52" s="59">
        <f>I52/B52*100</f>
        <v>0.49213915820872317</v>
      </c>
      <c r="K52" s="58">
        <v>2395064</v>
      </c>
      <c r="L52" s="60">
        <f>K52/B52*100</f>
        <v>97.84999133213952</v>
      </c>
      <c r="M52" s="90" t="s">
        <v>15</v>
      </c>
      <c r="N52" s="58"/>
    </row>
    <row r="53" spans="1:14" s="2" customFormat="1" ht="12" customHeight="1">
      <c r="A53" s="89" t="s">
        <v>91</v>
      </c>
      <c r="B53" s="58">
        <f>D53+F53+I53+K53</f>
        <v>3132588.49324015</v>
      </c>
      <c r="C53" s="83">
        <v>100</v>
      </c>
      <c r="D53" s="58">
        <v>236130.10681414997</v>
      </c>
      <c r="E53" s="59">
        <f>D53/B53*100</f>
        <v>7.537859100347777</v>
      </c>
      <c r="F53" s="85">
        <v>0</v>
      </c>
      <c r="G53" s="58"/>
      <c r="H53" s="85">
        <v>0</v>
      </c>
      <c r="I53" s="58">
        <v>162271.38642600004</v>
      </c>
      <c r="J53" s="59">
        <f>I53/B53*100</f>
        <v>5.180105423236004</v>
      </c>
      <c r="K53" s="58">
        <v>2734187</v>
      </c>
      <c r="L53" s="60">
        <f>K53/B53*100</f>
        <v>87.28203547641621</v>
      </c>
      <c r="M53" s="90" t="s">
        <v>16</v>
      </c>
      <c r="N53" s="58"/>
    </row>
    <row r="54" spans="1:14" s="2" customFormat="1" ht="12" customHeight="1">
      <c r="A54" s="89" t="s">
        <v>92</v>
      </c>
      <c r="B54" s="58">
        <f>D54+F54+I54+K54</f>
        <v>679257.07233183</v>
      </c>
      <c r="C54" s="83">
        <v>100</v>
      </c>
      <c r="D54" s="58">
        <v>540907.21917583</v>
      </c>
      <c r="E54" s="59">
        <f>D54/B54*100</f>
        <v>79.63218068807777</v>
      </c>
      <c r="F54" s="85">
        <v>0</v>
      </c>
      <c r="G54" s="58"/>
      <c r="H54" s="85">
        <v>0</v>
      </c>
      <c r="I54" s="58">
        <v>137278.85315600003</v>
      </c>
      <c r="J54" s="59">
        <f>I54/B54*100</f>
        <v>20.21014704855906</v>
      </c>
      <c r="K54" s="58">
        <v>1071</v>
      </c>
      <c r="L54" s="60">
        <f>K54/B54*100</f>
        <v>0.1576722633631698</v>
      </c>
      <c r="M54" s="90" t="s">
        <v>17</v>
      </c>
      <c r="N54" s="58"/>
    </row>
    <row r="55" spans="1:14" s="2" customFormat="1" ht="12" customHeight="1">
      <c r="A55" s="89" t="s">
        <v>93</v>
      </c>
      <c r="B55" s="58">
        <f>D55+F55+I55+K55</f>
        <v>509927.8296625</v>
      </c>
      <c r="C55" s="83">
        <v>100</v>
      </c>
      <c r="D55" s="58">
        <v>412455.6057905</v>
      </c>
      <c r="E55" s="59">
        <f>D55/B55*100</f>
        <v>80.88509428157455</v>
      </c>
      <c r="F55" s="85">
        <v>0</v>
      </c>
      <c r="G55" s="58"/>
      <c r="H55" s="85">
        <v>0</v>
      </c>
      <c r="I55" s="58">
        <v>97460.22387200002</v>
      </c>
      <c r="J55" s="59">
        <f>I55/B55*100</f>
        <v>19.112552444236055</v>
      </c>
      <c r="K55" s="58">
        <v>12</v>
      </c>
      <c r="L55" s="60">
        <f>K55/B55*100</f>
        <v>0.002353274189397017</v>
      </c>
      <c r="M55" s="90" t="s">
        <v>18</v>
      </c>
      <c r="N55" s="58"/>
    </row>
    <row r="56" spans="1:14" s="2" customFormat="1" ht="12" customHeight="1">
      <c r="A56" s="89" t="s">
        <v>94</v>
      </c>
      <c r="B56" s="58">
        <f>D56+F56+I56+K56</f>
        <v>2068470.77270038</v>
      </c>
      <c r="C56" s="83">
        <v>100</v>
      </c>
      <c r="D56" s="58">
        <v>640242.5591643801</v>
      </c>
      <c r="E56" s="59">
        <f>D56/B56*100</f>
        <v>30.952458580236357</v>
      </c>
      <c r="F56" s="85">
        <v>0</v>
      </c>
      <c r="G56" s="58"/>
      <c r="H56" s="85">
        <v>0</v>
      </c>
      <c r="I56" s="58">
        <v>469558.213536</v>
      </c>
      <c r="J56" s="59">
        <f>I56/B56*100</f>
        <v>22.700742003861805</v>
      </c>
      <c r="K56" s="58">
        <v>958670</v>
      </c>
      <c r="L56" s="60">
        <f>K56/B56*100</f>
        <v>46.34679941590184</v>
      </c>
      <c r="M56" s="90" t="s">
        <v>19</v>
      </c>
      <c r="N56" s="58"/>
    </row>
    <row r="57" spans="1:13" s="99" customFormat="1" ht="8.25" customHeight="1">
      <c r="A57" s="92"/>
      <c r="B57" s="93"/>
      <c r="C57" s="94"/>
      <c r="D57" s="93"/>
      <c r="E57" s="95"/>
      <c r="F57" s="93"/>
      <c r="G57" s="96"/>
      <c r="H57" s="94"/>
      <c r="I57" s="93"/>
      <c r="J57" s="94"/>
      <c r="K57" s="93"/>
      <c r="L57" s="97"/>
      <c r="M57" s="98"/>
    </row>
    <row r="58" spans="1:8" s="100" customFormat="1" ht="12" customHeight="1">
      <c r="A58" s="2" t="s">
        <v>95</v>
      </c>
      <c r="E58" s="101"/>
      <c r="H58" s="102" t="s">
        <v>96</v>
      </c>
    </row>
    <row r="59" s="2" customFormat="1" ht="12" customHeight="1">
      <c r="J59" s="103"/>
    </row>
    <row r="60" s="50" customFormat="1" ht="11.25" customHeight="1">
      <c r="J60" s="104"/>
    </row>
    <row r="61" spans="2:11" s="50" customFormat="1" ht="10.5">
      <c r="B61" s="105"/>
      <c r="D61" s="105"/>
      <c r="I61" s="105"/>
      <c r="J61" s="104"/>
      <c r="K61" s="105"/>
    </row>
    <row r="62" s="50" customFormat="1" ht="10.5">
      <c r="J62" s="104"/>
    </row>
    <row r="63" s="50" customFormat="1" ht="10.5">
      <c r="J63" s="104"/>
    </row>
    <row r="64" s="50" customFormat="1" ht="10.5">
      <c r="J64" s="104"/>
    </row>
    <row r="65" s="50" customFormat="1" ht="10.5">
      <c r="J65" s="104"/>
    </row>
    <row r="66" s="50" customFormat="1" ht="10.5">
      <c r="J66" s="104"/>
    </row>
    <row r="67" s="50" customFormat="1" ht="10.5">
      <c r="J67" s="104"/>
    </row>
    <row r="68" s="50" customFormat="1" ht="10.5">
      <c r="J68" s="104"/>
    </row>
    <row r="69" s="50" customFormat="1" ht="10.5">
      <c r="J69" s="104"/>
    </row>
    <row r="70" s="50" customFormat="1" ht="10.5"/>
    <row r="71" s="50" customFormat="1" ht="10.5"/>
    <row r="72" s="50" customFormat="1" ht="10.5"/>
    <row r="73" s="50" customFormat="1" ht="10.5"/>
    <row r="74" s="50" customFormat="1" ht="10.5"/>
    <row r="75" s="50" customFormat="1" ht="10.5"/>
    <row r="76" s="50" customFormat="1" ht="10.5"/>
    <row r="77" s="50" customFormat="1" ht="10.5"/>
    <row r="78" s="50" customFormat="1" ht="10.5"/>
    <row r="79" s="50" customFormat="1" ht="10.5"/>
    <row r="80" s="50" customFormat="1" ht="10.5"/>
    <row r="81" s="50" customFormat="1" ht="10.5"/>
    <row r="82" s="50" customFormat="1" ht="10.5"/>
    <row r="83" s="50" customFormat="1" ht="10.5"/>
    <row r="84" s="50" customFormat="1" ht="10.5"/>
    <row r="85" s="50" customFormat="1" ht="10.5"/>
    <row r="86" s="50" customFormat="1" ht="10.5"/>
    <row r="87" s="50" customFormat="1" ht="10.5"/>
    <row r="88" s="50" customFormat="1" ht="10.5"/>
    <row r="89" s="50" customFormat="1" ht="10.5"/>
    <row r="90" s="50" customFormat="1" ht="10.5"/>
    <row r="91" s="50" customFormat="1" ht="10.5"/>
    <row r="92" s="50" customFormat="1" ht="10.5"/>
    <row r="93" s="50" customFormat="1" ht="10.5"/>
    <row r="94" s="50" customFormat="1" ht="10.5"/>
    <row r="95" s="50" customFormat="1" ht="10.5"/>
    <row r="96" s="50" customFormat="1" ht="10.5"/>
    <row r="97" s="50" customFormat="1" ht="10.5"/>
    <row r="98" s="50" customFormat="1" ht="10.5"/>
    <row r="99" s="50" customFormat="1" ht="10.5"/>
    <row r="100" s="50" customFormat="1" ht="10.5"/>
    <row r="101" s="50" customFormat="1" ht="10.5"/>
    <row r="102" s="50" customFormat="1" ht="10.5"/>
    <row r="103" s="50" customFormat="1" ht="10.5"/>
    <row r="104" s="50" customFormat="1" ht="10.5"/>
    <row r="105" s="50" customFormat="1" ht="10.5"/>
    <row r="106" s="50" customFormat="1" ht="10.5"/>
    <row r="107" s="50" customFormat="1" ht="10.5"/>
    <row r="108" s="50" customFormat="1" ht="10.5"/>
  </sheetData>
  <mergeCells count="5">
    <mergeCell ref="A2:F2"/>
    <mergeCell ref="K1:M1"/>
    <mergeCell ref="H2:M2"/>
    <mergeCell ref="A6:A7"/>
    <mergeCell ref="M6:M7"/>
  </mergeCells>
  <printOptions/>
  <pageMargins left="0.31496062992125984" right="1.7716535433070868" top="0.5511811023622047" bottom="1.574803149606299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2003-06-25T08:01:47Z</dcterms:created>
  <dcterms:modified xsi:type="dcterms:W3CDTF">2003-06-25T08:01:47Z</dcterms:modified>
  <cp:category/>
  <cp:version/>
  <cp:contentType/>
  <cp:contentStatus/>
</cp:coreProperties>
</file>