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<sst xmlns="http://schemas.openxmlformats.org/spreadsheetml/2006/main" count="241" uniqueCount="108">
  <si>
    <t>製糖甘蔗</t>
  </si>
  <si>
    <r>
      <t xml:space="preserve">   </t>
    </r>
    <r>
      <rPr>
        <sz val="8"/>
        <rFont val="標楷體"/>
        <family val="4"/>
      </rPr>
      <t>合</t>
    </r>
  </si>
  <si>
    <r>
      <t xml:space="preserve">   </t>
    </r>
    <r>
      <rPr>
        <sz val="8"/>
        <rFont val="標楷體"/>
        <family val="4"/>
      </rPr>
      <t>計</t>
    </r>
  </si>
  <si>
    <t>Grand Total</t>
  </si>
  <si>
    <t>種植面積</t>
  </si>
  <si>
    <t>收穫面積</t>
  </si>
  <si>
    <t>每公頃產量</t>
  </si>
  <si>
    <t>Sugar</t>
  </si>
  <si>
    <t>Planted</t>
  </si>
  <si>
    <t>Harvested</t>
  </si>
  <si>
    <t>Yield Per</t>
  </si>
  <si>
    <t>Yield</t>
  </si>
  <si>
    <t>Pro-</t>
  </si>
  <si>
    <t>Production</t>
  </si>
  <si>
    <t>Area</t>
  </si>
  <si>
    <t>ha</t>
  </si>
  <si>
    <t>per ha</t>
  </si>
  <si>
    <t>duction</t>
  </si>
  <si>
    <t>公頃</t>
  </si>
  <si>
    <t>公斤</t>
  </si>
  <si>
    <t>公噸</t>
  </si>
  <si>
    <t>kg</t>
  </si>
  <si>
    <t>m.t.</t>
  </si>
  <si>
    <t xml:space="preserve">               1993</t>
  </si>
  <si>
    <t xml:space="preserve">               1994</t>
  </si>
  <si>
    <t>-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</si>
  <si>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</si>
  <si>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</si>
  <si>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</si>
  <si>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</si>
  <si>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</si>
  <si>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</si>
  <si>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</si>
  <si>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</si>
  <si>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</si>
  <si>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</si>
  <si>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</si>
  <si>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</si>
  <si>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</si>
  <si>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</si>
  <si>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</si>
  <si>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</si>
  <si>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</si>
  <si>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</si>
  <si>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</si>
  <si>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</si>
  <si>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</si>
  <si>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</si>
  <si>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</si>
  <si>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</si>
  <si>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</si>
  <si>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</si>
  <si>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</si>
  <si>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</si>
  <si>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</si>
  <si>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</si>
  <si>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</si>
  <si>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</si>
  <si>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48     91</t>
    </r>
    <r>
      <rPr>
        <sz val="8"/>
        <rFont val="標楷體"/>
        <family val="4"/>
      </rPr>
      <t>年農業統計年報</t>
    </r>
  </si>
  <si>
    <t xml:space="preserve">AG. STATISTICS YEARBOOK 2002        49   </t>
  </si>
  <si>
    <r>
      <t xml:space="preserve">  3.  </t>
    </r>
    <r>
      <rPr>
        <sz val="14"/>
        <rFont val="標楷體"/>
        <family val="4"/>
      </rPr>
      <t>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物</t>
    </r>
  </si>
  <si>
    <t xml:space="preserve">   3.  Special Crops</t>
  </si>
  <si>
    <r>
      <t xml:space="preserve">(1) </t>
    </r>
    <r>
      <rPr>
        <sz val="10"/>
        <rFont val="標楷體"/>
        <family val="4"/>
      </rPr>
      <t>製糖甘蔗、生食甘蔗</t>
    </r>
  </si>
  <si>
    <r>
      <t xml:space="preserve">  (1) Sugar-cane ( Refined )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Sugar-cane ( Fresh )</t>
    </r>
  </si>
  <si>
    <r>
      <t xml:space="preserve">   Sugar-cane ( Refined )  </t>
    </r>
  </si>
  <si>
    <r>
      <t xml:space="preserve">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蔗</t>
    </r>
    <r>
      <rPr>
        <sz val="8"/>
        <rFont val="Times New Roman"/>
        <family val="1"/>
      </rPr>
      <t xml:space="preserve">  Sugar-cane ( fresh ) </t>
    </r>
  </si>
  <si>
    <r>
      <t>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糖</t>
    </r>
    <r>
      <rPr>
        <sz val="8"/>
        <rFont val="Times New Roman"/>
        <family val="1"/>
      </rPr>
      <t xml:space="preserve">   Refined Sugar</t>
    </r>
  </si>
  <si>
    <r>
      <t>赤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糖</t>
    </r>
    <r>
      <rPr>
        <sz val="8"/>
        <rFont val="Times New Roman"/>
        <family val="1"/>
      </rPr>
      <t xml:space="preserve">   Brown Sugar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</si>
  <si>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</si>
  <si>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 xml:space="preserve">  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料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甘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苗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</si>
  <si>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</si>
  <si>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 xml:space="preserve"> </t>
    </r>
    <r>
      <rPr>
        <sz val="8"/>
        <rFont val="標楷體"/>
        <family val="4"/>
      </rPr>
      <t>原料甘蔗及蔗苗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</si>
  <si>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</si>
  <si>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Year, District</t>
  </si>
  <si>
    <t>Raw Material and Cuttings</t>
  </si>
  <si>
    <t xml:space="preserve"> Raw Material and Cuttings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</si>
  <si>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</si>
  <si>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</si>
  <si>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</si>
  <si>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</si>
  <si>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</si>
  <si>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</si>
  <si>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</si>
  <si>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</si>
  <si>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</si>
  <si>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</si>
  <si>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</si>
  <si>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</si>
  <si>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</si>
  <si>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</si>
  <si>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</si>
  <si>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</si>
  <si>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</si>
  <si>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</si>
  <si>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</si>
  <si>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</si>
  <si>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</si>
  <si>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</si>
  <si>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</si>
  <si>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</si>
  <si>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</si>
  <si>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</si>
  <si>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</si>
  <si>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</si>
  <si>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 </t>
    </r>
    <r>
      <rPr>
        <sz val="8"/>
        <rFont val="標楷體"/>
        <family val="4"/>
      </rPr>
      <t>資料來源 :臺灣糖業公司。</t>
    </r>
  </si>
  <si>
    <t xml:space="preserve">   Source : Taiwan Sugar Corporation.</t>
  </si>
  <si>
    <r>
      <t xml:space="preserve">                       </t>
    </r>
    <r>
      <rPr>
        <sz val="8"/>
        <rFont val="標楷體"/>
        <family val="4"/>
      </rPr>
      <t>行政院農業委員會中部辦公室。</t>
    </r>
  </si>
  <si>
    <t xml:space="preserve">                Central Region Office , COA, Executive Yuan.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</si>
</sst>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  <numFmt numFmtId="191" formatCode="_-* #,##0.00_-;\-* #,##0.00_-;_-* &quot;-&quot;_-;_-@_-"/>
  </numFmts>
  <fonts count="2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楷書體W5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4"/>
      <name val="Times New Roman"/>
      <family val="1"/>
    </font>
    <font>
      <sz val="8"/>
      <color indexed="10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0" fillId="0" borderId="0" xfId="19" applyFont="1" applyFill="1" applyAlignment="1">
      <alignment vertical="center"/>
      <protection/>
    </xf>
    <xf numFmtId="0" fontId="10" fillId="0" borderId="0" xfId="15" applyFont="1" applyFill="1" applyAlignment="1">
      <alignment/>
      <protection/>
    </xf>
    <xf numFmtId="0" fontId="10" fillId="0" borderId="0" xfId="15" applyFont="1" applyFill="1" applyAlignment="1" applyProtection="1">
      <alignment/>
      <protection/>
    </xf>
    <xf numFmtId="0" fontId="8" fillId="0" borderId="0" xfId="19" applyFont="1" applyAlignment="1" applyProtection="1">
      <alignment horizontal="left"/>
      <protection locked="0"/>
    </xf>
    <xf numFmtId="0" fontId="8" fillId="0" borderId="0" xfId="19" applyFont="1" applyAlignment="1" applyProtection="1">
      <alignment horizontal="right"/>
      <protection locked="0"/>
    </xf>
    <xf numFmtId="0" fontId="13" fillId="0" borderId="0" xfId="15" applyFont="1" applyFill="1" applyAlignment="1">
      <alignment horizontal="center" vertical="top"/>
      <protection/>
    </xf>
    <xf numFmtId="0" fontId="13" fillId="0" borderId="0" xfId="15" applyFont="1" applyFill="1" applyAlignment="1">
      <alignment/>
      <protection/>
    </xf>
    <xf numFmtId="0" fontId="15" fillId="0" borderId="0" xfId="15" applyFont="1" applyFill="1" applyAlignment="1">
      <alignment horizontal="center"/>
      <protection/>
    </xf>
    <xf numFmtId="0" fontId="15" fillId="0" borderId="0" xfId="15" applyFont="1" applyFill="1" applyAlignment="1">
      <alignment/>
      <protection/>
    </xf>
    <xf numFmtId="0" fontId="8" fillId="0" borderId="1" xfId="15" applyFont="1" applyFill="1" applyBorder="1">
      <alignment/>
      <protection/>
    </xf>
    <xf numFmtId="0" fontId="8" fillId="0" borderId="1" xfId="15" applyFont="1" applyFill="1" applyBorder="1" applyProtection="1">
      <alignment/>
      <protection/>
    </xf>
    <xf numFmtId="0" fontId="8" fillId="0" borderId="0" xfId="15" applyFont="1" applyFill="1" applyBorder="1">
      <alignment/>
      <protection/>
    </xf>
    <xf numFmtId="0" fontId="8" fillId="0" borderId="0" xfId="15" applyFont="1" applyFill="1">
      <alignment/>
      <protection/>
    </xf>
    <xf numFmtId="0" fontId="10" fillId="0" borderId="2" xfId="15" applyFont="1" applyFill="1" applyBorder="1">
      <alignment/>
      <protection/>
    </xf>
    <xf numFmtId="0" fontId="9" fillId="0" borderId="3" xfId="15" applyFont="1" applyFill="1" applyBorder="1">
      <alignment/>
      <protection/>
    </xf>
    <xf numFmtId="0" fontId="10" fillId="0" borderId="3" xfId="15" applyFont="1" applyFill="1" applyBorder="1" applyAlignment="1">
      <alignment/>
      <protection/>
    </xf>
    <xf numFmtId="0" fontId="9" fillId="0" borderId="4" xfId="15" applyFont="1" applyFill="1" applyBorder="1" applyAlignment="1">
      <alignment horizontal="distributed"/>
      <protection/>
    </xf>
    <xf numFmtId="0" fontId="10" fillId="0" borderId="3" xfId="15" applyFont="1" applyFill="1" applyBorder="1" applyAlignment="1" applyProtection="1" quotePrefix="1">
      <alignment horizontal="left"/>
      <protection/>
    </xf>
    <xf numFmtId="0" fontId="10" fillId="0" borderId="3" xfId="15" applyFont="1" applyFill="1" applyBorder="1">
      <alignment/>
      <protection/>
    </xf>
    <xf numFmtId="0" fontId="10" fillId="0" borderId="3" xfId="15" applyFont="1" applyFill="1" applyBorder="1" quotePrefix="1">
      <alignment/>
      <protection/>
    </xf>
    <xf numFmtId="0" fontId="10" fillId="0" borderId="0" xfId="15" applyFont="1" applyFill="1" applyBorder="1">
      <alignment/>
      <protection/>
    </xf>
    <xf numFmtId="0" fontId="10" fillId="0" borderId="4" xfId="15" applyFont="1" applyFill="1" applyBorder="1">
      <alignment/>
      <protection/>
    </xf>
    <xf numFmtId="0" fontId="10" fillId="0" borderId="5" xfId="15" applyFont="1" applyFill="1" applyBorder="1">
      <alignment/>
      <protection/>
    </xf>
    <xf numFmtId="0" fontId="10" fillId="0" borderId="6" xfId="15" applyFont="1" applyFill="1" applyBorder="1" applyAlignment="1">
      <alignment horizontal="center"/>
      <protection/>
    </xf>
    <xf numFmtId="0" fontId="10" fillId="0" borderId="4" xfId="15" applyFont="1" applyFill="1" applyBorder="1" applyAlignment="1">
      <alignment horizontal="center"/>
      <protection/>
    </xf>
    <xf numFmtId="0" fontId="10" fillId="0" borderId="7" xfId="15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 horizontal="center"/>
      <protection/>
    </xf>
    <xf numFmtId="0" fontId="10" fillId="0" borderId="0" xfId="15" applyFont="1" applyFill="1">
      <alignment/>
      <protection/>
    </xf>
    <xf numFmtId="0" fontId="10" fillId="0" borderId="5" xfId="15" applyFont="1" applyFill="1" applyBorder="1" applyProtection="1">
      <alignment/>
      <protection/>
    </xf>
    <xf numFmtId="0" fontId="10" fillId="0" borderId="3" xfId="15" applyFont="1" applyFill="1" applyBorder="1" applyAlignment="1">
      <alignment horizontal="center"/>
      <protection/>
    </xf>
    <xf numFmtId="0" fontId="9" fillId="0" borderId="3" xfId="15" applyFont="1" applyFill="1" applyBorder="1" applyAlignment="1">
      <alignment horizontal="center"/>
      <protection/>
    </xf>
    <xf numFmtId="0" fontId="10" fillId="0" borderId="5" xfId="15" applyFont="1" applyFill="1" applyBorder="1" applyAlignment="1">
      <alignment horizontal="center"/>
      <protection/>
    </xf>
    <xf numFmtId="0" fontId="10" fillId="0" borderId="8" xfId="15" applyFont="1" applyFill="1" applyBorder="1">
      <alignment/>
      <protection/>
    </xf>
    <xf numFmtId="0" fontId="9" fillId="0" borderId="2" xfId="18" applyFont="1" applyBorder="1" applyAlignment="1" quotePrefix="1">
      <alignment horizontal="center" vertical="center"/>
      <protection/>
    </xf>
    <xf numFmtId="0" fontId="10" fillId="0" borderId="9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horizontal="center"/>
      <protection/>
    </xf>
    <xf numFmtId="0" fontId="10" fillId="0" borderId="11" xfId="15" applyFont="1" applyFill="1" applyBorder="1" applyAlignment="1">
      <alignment horizontal="center"/>
      <protection/>
    </xf>
    <xf numFmtId="0" fontId="9" fillId="0" borderId="8" xfId="15" applyFont="1" applyFill="1" applyBorder="1" applyAlignment="1" applyProtection="1">
      <alignment horizontal="center"/>
      <protection/>
    </xf>
    <xf numFmtId="0" fontId="10" fillId="0" borderId="12" xfId="15" applyFont="1" applyFill="1" applyBorder="1" applyAlignment="1">
      <alignment horizontal="center"/>
      <protection/>
    </xf>
    <xf numFmtId="0" fontId="9" fillId="0" borderId="8" xfId="15" applyFont="1" applyFill="1" applyBorder="1" applyAlignment="1">
      <alignment horizontal="center"/>
      <protection/>
    </xf>
    <xf numFmtId="0" fontId="9" fillId="0" borderId="2" xfId="15" applyFont="1" applyFill="1" applyBorder="1" applyAlignment="1">
      <alignment horizontal="center"/>
      <protection/>
    </xf>
    <xf numFmtId="0" fontId="9" fillId="0" borderId="0" xfId="15" applyFont="1" applyFill="1" applyBorder="1" applyAlignment="1">
      <alignment horizontal="center"/>
      <protection/>
    </xf>
    <xf numFmtId="0" fontId="10" fillId="0" borderId="13" xfId="18" applyFont="1" applyBorder="1" applyAlignment="1">
      <alignment horizontal="center" vertical="center"/>
      <protection/>
    </xf>
    <xf numFmtId="0" fontId="4" fillId="0" borderId="2" xfId="19" applyBorder="1" applyAlignment="1">
      <alignment vertical="center"/>
      <protection/>
    </xf>
    <xf numFmtId="0" fontId="10" fillId="0" borderId="14" xfId="15" applyFont="1" applyFill="1" applyBorder="1" applyAlignment="1">
      <alignment horizontal="center"/>
      <protection/>
    </xf>
    <xf numFmtId="0" fontId="10" fillId="0" borderId="3" xfId="15" applyFont="1" applyFill="1" applyBorder="1" applyAlignment="1">
      <alignment horizontal="center"/>
      <protection/>
    </xf>
    <xf numFmtId="0" fontId="10" fillId="0" borderId="5" xfId="15" applyFont="1" applyFill="1" applyBorder="1" applyAlignment="1">
      <alignment horizontal="center"/>
      <protection/>
    </xf>
    <xf numFmtId="0" fontId="10" fillId="0" borderId="8" xfId="15" applyFont="1" applyFill="1" applyBorder="1" applyAlignment="1" applyProtection="1">
      <alignment/>
      <protection/>
    </xf>
    <xf numFmtId="0" fontId="10" fillId="0" borderId="15" xfId="15" applyFont="1" applyFill="1" applyBorder="1" applyAlignment="1">
      <alignment horizontal="center"/>
      <protection/>
    </xf>
    <xf numFmtId="0" fontId="10" fillId="0" borderId="8" xfId="15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/>
      <protection/>
    </xf>
    <xf numFmtId="0" fontId="10" fillId="0" borderId="2" xfId="15" applyFont="1" applyFill="1" applyBorder="1" applyAlignment="1">
      <alignment horizontal="center"/>
      <protection/>
    </xf>
    <xf numFmtId="0" fontId="4" fillId="0" borderId="13" xfId="19" applyBorder="1" applyAlignment="1">
      <alignment vertical="center"/>
      <protection/>
    </xf>
    <xf numFmtId="0" fontId="4" fillId="0" borderId="2" xfId="19" applyBorder="1" applyAlignment="1">
      <alignment/>
      <protection/>
    </xf>
    <xf numFmtId="0" fontId="10" fillId="0" borderId="8" xfId="15" applyFont="1" applyFill="1" applyBorder="1" applyAlignment="1" applyProtection="1">
      <alignment horizontal="center" vertical="top"/>
      <protection/>
    </xf>
    <xf numFmtId="0" fontId="10" fillId="0" borderId="2" xfId="15" applyFont="1" applyFill="1" applyBorder="1" applyAlignment="1">
      <alignment/>
      <protection/>
    </xf>
    <xf numFmtId="0" fontId="4" fillId="0" borderId="13" xfId="19" applyBorder="1" applyAlignment="1">
      <alignment/>
      <protection/>
    </xf>
    <xf numFmtId="0" fontId="10" fillId="0" borderId="8" xfId="15" applyFont="1" applyFill="1" applyBorder="1" applyAlignment="1">
      <alignment horizontal="center" vertical="center"/>
      <protection/>
    </xf>
    <xf numFmtId="0" fontId="10" fillId="0" borderId="8" xfId="15" applyFont="1" applyFill="1" applyBorder="1" applyAlignment="1" applyProtection="1">
      <alignment horizontal="center" vertic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10" fillId="0" borderId="2" xfId="15" applyFont="1" applyFill="1" applyBorder="1" applyAlignment="1">
      <alignment horizontal="center" vertical="center"/>
      <protection/>
    </xf>
    <xf numFmtId="0" fontId="10" fillId="0" borderId="16" xfId="15" applyFont="1" applyFill="1" applyBorder="1">
      <alignment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 applyProtection="1">
      <alignment horizontal="center" vertical="center"/>
      <protection/>
    </xf>
    <xf numFmtId="0" fontId="10" fillId="0" borderId="16" xfId="15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/>
      <protection/>
    </xf>
    <xf numFmtId="0" fontId="16" fillId="0" borderId="2" xfId="15" applyFont="1" applyFill="1" applyBorder="1">
      <alignment/>
      <protection/>
    </xf>
    <xf numFmtId="0" fontId="17" fillId="0" borderId="0" xfId="15" applyFont="1" applyFill="1" applyAlignment="1">
      <alignment horizontal="right"/>
      <protection/>
    </xf>
    <xf numFmtId="0" fontId="17" fillId="0" borderId="0" xfId="15" applyFont="1" applyFill="1" applyAlignment="1" applyProtection="1">
      <alignment horizontal="right"/>
      <protection/>
    </xf>
    <xf numFmtId="0" fontId="16" fillId="0" borderId="0" xfId="15" applyFont="1" applyFill="1" applyBorder="1" applyAlignment="1">
      <alignment horizontal="right"/>
      <protection/>
    </xf>
    <xf numFmtId="0" fontId="17" fillId="0" borderId="2" xfId="15" applyFont="1" applyFill="1" applyBorder="1" applyAlignment="1">
      <alignment horizontal="right"/>
      <protection/>
    </xf>
    <xf numFmtId="0" fontId="17" fillId="0" borderId="0" xfId="15" applyFont="1" applyFill="1" applyBorder="1" applyAlignment="1">
      <alignment horizontal="right"/>
      <protection/>
    </xf>
    <xf numFmtId="0" fontId="16" fillId="0" borderId="0" xfId="15" applyFont="1" applyFill="1">
      <alignment/>
      <protection/>
    </xf>
    <xf numFmtId="0" fontId="16" fillId="0" borderId="0" xfId="15" applyFont="1" applyFill="1" applyAlignment="1">
      <alignment horizontal="right"/>
      <protection/>
    </xf>
    <xf numFmtId="0" fontId="16" fillId="0" borderId="0" xfId="15" applyFont="1" applyFill="1" applyAlignment="1" applyProtection="1">
      <alignment horizontal="right"/>
      <protection/>
    </xf>
    <xf numFmtId="0" fontId="16" fillId="0" borderId="2" xfId="15" applyFont="1" applyFill="1" applyBorder="1" applyAlignment="1">
      <alignment horizontal="right"/>
      <protection/>
    </xf>
    <xf numFmtId="0" fontId="18" fillId="0" borderId="2" xfId="15" applyFont="1" applyFill="1" applyBorder="1">
      <alignment/>
      <protection/>
    </xf>
    <xf numFmtId="0" fontId="18" fillId="0" borderId="0" xfId="15" applyFont="1" applyFill="1" applyAlignment="1">
      <alignment horizontal="right"/>
      <protection/>
    </xf>
    <xf numFmtId="0" fontId="18" fillId="0" borderId="0" xfId="15" applyFont="1" applyFill="1" applyAlignment="1" applyProtection="1">
      <alignment horizontal="right"/>
      <protection/>
    </xf>
    <xf numFmtId="0" fontId="18" fillId="0" borderId="0" xfId="15" applyFont="1" applyFill="1" applyBorder="1" applyAlignment="1">
      <alignment horizontal="right"/>
      <protection/>
    </xf>
    <xf numFmtId="0" fontId="18" fillId="0" borderId="2" xfId="15" applyFont="1" applyFill="1" applyBorder="1" applyAlignment="1">
      <alignment horizontal="right"/>
      <protection/>
    </xf>
    <xf numFmtId="0" fontId="18" fillId="0" borderId="0" xfId="15" applyFont="1" applyFill="1">
      <alignment/>
      <protection/>
    </xf>
    <xf numFmtId="0" fontId="9" fillId="0" borderId="2" xfId="18" applyFont="1" applyBorder="1" applyAlignment="1">
      <alignment horizontal="center" vertical="center"/>
      <protection/>
    </xf>
    <xf numFmtId="177" fontId="10" fillId="0" borderId="0" xfId="15" applyNumberFormat="1" applyFont="1" applyFill="1" applyAlignment="1" applyProtection="1">
      <alignment horizontal="right"/>
      <protection locked="0"/>
    </xf>
    <xf numFmtId="177" fontId="10" fillId="0" borderId="0" xfId="15" applyNumberFormat="1" applyFont="1" applyFill="1" applyAlignment="1" applyProtection="1">
      <alignment horizontal="right"/>
      <protection/>
    </xf>
    <xf numFmtId="177" fontId="10" fillId="0" borderId="2" xfId="15" applyNumberFormat="1" applyFont="1" applyFill="1" applyBorder="1" applyAlignment="1" applyProtection="1">
      <alignment horizontal="right"/>
      <protection locked="0"/>
    </xf>
    <xf numFmtId="177" fontId="10" fillId="0" borderId="0" xfId="15" applyNumberFormat="1" applyFont="1" applyFill="1" applyBorder="1" applyAlignment="1" applyProtection="1">
      <alignment horizontal="right"/>
      <protection locked="0"/>
    </xf>
    <xf numFmtId="0" fontId="10" fillId="0" borderId="0" xfId="15" applyFont="1" applyFill="1" applyAlignment="1" applyProtection="1" quotePrefix="1">
      <alignment horizontal="left" indent="1"/>
      <protection locked="0"/>
    </xf>
    <xf numFmtId="0" fontId="9" fillId="0" borderId="2" xfId="17" applyFont="1" applyBorder="1" applyAlignment="1">
      <alignment horizontal="center"/>
      <protection/>
    </xf>
    <xf numFmtId="0" fontId="10" fillId="0" borderId="0" xfId="16" applyFont="1" applyAlignment="1" quotePrefix="1">
      <alignment horizontal="left" indent="1"/>
      <protection/>
    </xf>
    <xf numFmtId="0" fontId="10" fillId="0" borderId="0" xfId="16" applyFont="1" applyBorder="1" applyAlignment="1" quotePrefix="1">
      <alignment horizontal="left" indent="1"/>
      <protection/>
    </xf>
    <xf numFmtId="0" fontId="10" fillId="0" borderId="2" xfId="16" applyFont="1" applyBorder="1" applyAlignment="1" quotePrefix="1">
      <alignment horizontal="center"/>
      <protection/>
    </xf>
    <xf numFmtId="180" fontId="10" fillId="0" borderId="0" xfId="15" applyNumberFormat="1" applyFont="1" applyFill="1" applyAlignment="1" applyProtection="1">
      <alignment horizontal="right"/>
      <protection locked="0"/>
    </xf>
    <xf numFmtId="0" fontId="10" fillId="0" borderId="13" xfId="16" applyFont="1" applyBorder="1" applyAlignment="1" quotePrefix="1">
      <alignment horizontal="left" indent="1"/>
      <protection/>
    </xf>
    <xf numFmtId="0" fontId="10" fillId="0" borderId="2" xfId="16" applyFont="1" applyBorder="1" applyAlignment="1" applyProtection="1" quotePrefix="1">
      <alignment horizontal="center"/>
      <protection locked="0"/>
    </xf>
    <xf numFmtId="177" fontId="10" fillId="0" borderId="0" xfId="15" applyNumberFormat="1" applyFont="1" applyFill="1" applyAlignment="1">
      <alignment horizontal="right"/>
      <protection/>
    </xf>
    <xf numFmtId="185" fontId="10" fillId="0" borderId="0" xfId="15" applyNumberFormat="1" applyFont="1" applyFill="1">
      <alignment/>
      <protection/>
    </xf>
    <xf numFmtId="177" fontId="10" fillId="0" borderId="2" xfId="15" applyNumberFormat="1" applyFont="1" applyFill="1" applyBorder="1" applyAlignment="1">
      <alignment horizontal="right"/>
      <protection/>
    </xf>
    <xf numFmtId="185" fontId="19" fillId="0" borderId="0" xfId="15" applyNumberFormat="1" applyFont="1" applyFill="1" applyAlignment="1">
      <alignment horizontal="right"/>
      <protection/>
    </xf>
    <xf numFmtId="0" fontId="20" fillId="0" borderId="0" xfId="15" applyFont="1" applyFill="1">
      <alignment/>
      <protection/>
    </xf>
    <xf numFmtId="176" fontId="10" fillId="0" borderId="0" xfId="15" applyNumberFormat="1" applyFont="1" applyFill="1" applyAlignment="1">
      <alignment horizontal="right"/>
      <protection/>
    </xf>
    <xf numFmtId="0" fontId="21" fillId="0" borderId="2" xfId="16" applyFont="1" applyBorder="1" applyAlignment="1" quotePrefix="1">
      <alignment horizontal="center"/>
      <protection/>
    </xf>
    <xf numFmtId="177" fontId="21" fillId="0" borderId="0" xfId="15" applyNumberFormat="1" applyFont="1" applyFill="1" applyAlignment="1">
      <alignment horizontal="right"/>
      <protection/>
    </xf>
    <xf numFmtId="177" fontId="21" fillId="0" borderId="0" xfId="15" applyNumberFormat="1" applyFont="1" applyFill="1">
      <alignment/>
      <protection/>
    </xf>
    <xf numFmtId="180" fontId="21" fillId="0" borderId="0" xfId="15" applyNumberFormat="1" applyFont="1" applyFill="1" applyAlignment="1">
      <alignment horizontal="right"/>
      <protection/>
    </xf>
    <xf numFmtId="0" fontId="21" fillId="0" borderId="13" xfId="16" applyFont="1" applyBorder="1" applyAlignment="1" quotePrefix="1">
      <alignment horizontal="left" indent="1"/>
      <protection/>
    </xf>
    <xf numFmtId="0" fontId="22" fillId="0" borderId="0" xfId="15" applyFont="1" applyFill="1">
      <alignment/>
      <protection/>
    </xf>
    <xf numFmtId="180" fontId="10" fillId="0" borderId="0" xfId="15" applyNumberFormat="1" applyFont="1" applyFill="1" applyAlignment="1">
      <alignment horizontal="right"/>
      <protection/>
    </xf>
    <xf numFmtId="180" fontId="10" fillId="0" borderId="0" xfId="15" applyNumberFormat="1" applyFont="1" applyFill="1" applyAlignment="1" applyProtection="1">
      <alignment horizontal="right"/>
      <protection/>
    </xf>
    <xf numFmtId="180" fontId="10" fillId="0" borderId="2" xfId="15" applyNumberFormat="1" applyFont="1" applyFill="1" applyBorder="1" applyAlignment="1" applyProtection="1">
      <alignment horizontal="right"/>
      <protection locked="0"/>
    </xf>
    <xf numFmtId="0" fontId="10" fillId="0" borderId="13" xfId="0" applyFont="1" applyBorder="1" applyAlignment="1">
      <alignment horizontal="left" indent="1"/>
    </xf>
    <xf numFmtId="0" fontId="10" fillId="0" borderId="13" xfId="18" applyFont="1" applyBorder="1" applyAlignment="1" applyProtection="1">
      <alignment horizontal="left" vertical="center" indent="1"/>
      <protection locked="0"/>
    </xf>
    <xf numFmtId="180" fontId="10" fillId="0" borderId="2" xfId="15" applyNumberFormat="1" applyFont="1" applyFill="1" applyBorder="1" applyAlignment="1">
      <alignment horizontal="right"/>
      <protection/>
    </xf>
    <xf numFmtId="0" fontId="10" fillId="0" borderId="13" xfId="18" applyFont="1" applyBorder="1" applyAlignment="1" applyProtection="1">
      <alignment horizontal="left" vertical="center" indent="2"/>
      <protection locked="0"/>
    </xf>
    <xf numFmtId="0" fontId="9" fillId="0" borderId="2" xfId="18" applyFont="1" applyBorder="1" applyAlignment="1">
      <alignment horizontal="left" vertical="center" indent="1"/>
      <protection/>
    </xf>
    <xf numFmtId="191" fontId="10" fillId="0" borderId="0" xfId="15" applyNumberFormat="1" applyFont="1" applyFill="1" applyAlignment="1" applyProtection="1">
      <alignment horizontal="right"/>
      <protection locked="0"/>
    </xf>
    <xf numFmtId="191" fontId="10" fillId="0" borderId="0" xfId="15" applyNumberFormat="1" applyFont="1" applyFill="1" applyAlignment="1">
      <alignment horizontal="right"/>
      <protection/>
    </xf>
    <xf numFmtId="191" fontId="10" fillId="0" borderId="2" xfId="15" applyNumberFormat="1" applyFont="1" applyFill="1" applyBorder="1" applyAlignment="1" applyProtection="1">
      <alignment horizontal="right"/>
      <protection locked="0"/>
    </xf>
    <xf numFmtId="180" fontId="10" fillId="0" borderId="0" xfId="15" applyNumberFormat="1" applyFont="1" applyFill="1" applyBorder="1" applyAlignment="1" applyProtection="1">
      <alignment horizontal="right"/>
      <protection locked="0"/>
    </xf>
    <xf numFmtId="0" fontId="23" fillId="0" borderId="16" xfId="15" applyFont="1" applyBorder="1">
      <alignment/>
      <protection/>
    </xf>
    <xf numFmtId="0" fontId="10" fillId="0" borderId="1" xfId="15" applyFont="1" applyFill="1" applyBorder="1">
      <alignment/>
      <protection/>
    </xf>
    <xf numFmtId="180" fontId="10" fillId="0" borderId="1" xfId="15" applyNumberFormat="1" applyFont="1" applyFill="1" applyBorder="1" applyAlignment="1">
      <alignment horizontal="right"/>
      <protection/>
    </xf>
    <xf numFmtId="0" fontId="10" fillId="0" borderId="1" xfId="15" applyFont="1" applyFill="1" applyBorder="1" applyProtection="1">
      <alignment/>
      <protection/>
    </xf>
    <xf numFmtId="0" fontId="23" fillId="0" borderId="1" xfId="15" applyFont="1" applyBorder="1">
      <alignment/>
      <protection/>
    </xf>
    <xf numFmtId="0" fontId="10" fillId="0" borderId="18" xfId="15" applyFont="1" applyFill="1" applyBorder="1" applyAlignment="1">
      <alignment horizontal="left"/>
      <protection/>
    </xf>
    <xf numFmtId="0" fontId="10" fillId="0" borderId="0" xfId="15" applyFont="1" applyFill="1" applyBorder="1" applyProtection="1">
      <alignment/>
      <protection/>
    </xf>
    <xf numFmtId="0" fontId="23" fillId="0" borderId="0" xfId="15" applyFont="1" applyFill="1" applyBorder="1">
      <alignment/>
      <protection/>
    </xf>
    <xf numFmtId="0" fontId="10" fillId="0" borderId="0" xfId="15" applyFont="1" applyFill="1" applyAlignment="1" quotePrefix="1">
      <alignment horizontal="left"/>
      <protection/>
    </xf>
    <xf numFmtId="0" fontId="10" fillId="0" borderId="0" xfId="19" applyFont="1" applyAlignment="1">
      <alignment vertical="center"/>
      <protection/>
    </xf>
    <xf numFmtId="0" fontId="10" fillId="0" borderId="0" xfId="15" applyFont="1" applyFill="1" applyProtection="1">
      <alignment/>
      <protection/>
    </xf>
    <xf numFmtId="0" fontId="23" fillId="0" borderId="0" xfId="15" applyFont="1" applyFill="1">
      <alignment/>
      <protection/>
    </xf>
    <xf numFmtId="0" fontId="23" fillId="0" borderId="0" xfId="15" applyFont="1" applyFill="1" applyProtection="1">
      <alignment/>
      <protection/>
    </xf>
  </cellXfs>
  <cellStyles count="13">
    <cellStyle name="Normal" xfId="0"/>
    <cellStyle name="一般_252" xfId="15"/>
    <cellStyle name="一般_26G" xfId="16"/>
    <cellStyle name="一般_26J" xfId="17"/>
    <cellStyle name="一般_27H" xfId="18"/>
    <cellStyle name="一般_特作90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1"/>
  <sheetViews>
    <sheetView tabSelected="1" workbookViewId="0" topLeftCell="A1">
      <pane xSplit="1" ySplit="16" topLeftCell="B17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G29" sqref="G29"/>
    </sheetView>
  </sheetViews>
  <sheetFormatPr defaultColWidth="9.00390625" defaultRowHeight="16.5"/>
  <cols>
    <col min="1" max="1" width="16.375" style="132" customWidth="1"/>
    <col min="2" max="2" width="7.75390625" style="132" customWidth="1"/>
    <col min="3" max="3" width="7.00390625" style="132" customWidth="1"/>
    <col min="4" max="4" width="7.875" style="132" customWidth="1"/>
    <col min="5" max="5" width="7.625" style="132" customWidth="1"/>
    <col min="6" max="6" width="7.50390625" style="133" customWidth="1"/>
    <col min="7" max="7" width="6.75390625" style="132" customWidth="1"/>
    <col min="8" max="8" width="8.25390625" style="132" customWidth="1"/>
    <col min="9" max="9" width="7.50390625" style="132" customWidth="1"/>
    <col min="10" max="10" width="15.125" style="132" customWidth="1"/>
    <col min="11" max="11" width="8.25390625" style="132" customWidth="1"/>
    <col min="12" max="12" width="7.50390625" style="132" customWidth="1"/>
    <col min="13" max="13" width="7.625" style="132" customWidth="1"/>
    <col min="14" max="14" width="8.50390625" style="132" customWidth="1"/>
    <col min="15" max="15" width="8.625" style="132" customWidth="1"/>
    <col min="16" max="16" width="8.25390625" style="132" customWidth="1"/>
    <col min="17" max="17" width="7.875" style="132" customWidth="1"/>
    <col min="18" max="18" width="9.75390625" style="132" hidden="1" customWidth="1"/>
    <col min="19" max="19" width="18.625" style="132" customWidth="1"/>
    <col min="20" max="16384" width="9.00390625" style="132" customWidth="1"/>
  </cols>
  <sheetData>
    <row r="1" spans="1:19" s="2" customFormat="1" ht="10.5" customHeight="1">
      <c r="A1" s="1" t="s">
        <v>58</v>
      </c>
      <c r="F1" s="3"/>
      <c r="Q1" s="4"/>
      <c r="R1" s="4"/>
      <c r="S1" s="5" t="s">
        <v>59</v>
      </c>
    </row>
    <row r="2" spans="1:19" s="7" customFormat="1" ht="27" customHeight="1">
      <c r="A2" s="6" t="s">
        <v>60</v>
      </c>
      <c r="B2" s="6"/>
      <c r="C2" s="6"/>
      <c r="D2" s="6"/>
      <c r="E2" s="6"/>
      <c r="F2" s="6"/>
      <c r="G2" s="6"/>
      <c r="H2" s="6"/>
      <c r="I2" s="6"/>
      <c r="K2" s="6" t="s">
        <v>61</v>
      </c>
      <c r="L2" s="6"/>
      <c r="M2" s="6"/>
      <c r="N2" s="6"/>
      <c r="O2" s="6"/>
      <c r="P2" s="6"/>
      <c r="Q2" s="6"/>
      <c r="R2" s="6"/>
      <c r="S2" s="6"/>
    </row>
    <row r="3" spans="1:19" s="9" customFormat="1" ht="18" customHeight="1">
      <c r="A3" s="8" t="s">
        <v>62</v>
      </c>
      <c r="B3" s="8"/>
      <c r="C3" s="8"/>
      <c r="D3" s="8"/>
      <c r="E3" s="8"/>
      <c r="F3" s="8"/>
      <c r="G3" s="8"/>
      <c r="H3" s="8"/>
      <c r="I3" s="8"/>
      <c r="K3" s="8" t="s">
        <v>63</v>
      </c>
      <c r="L3" s="8"/>
      <c r="M3" s="8"/>
      <c r="N3" s="8"/>
      <c r="O3" s="8"/>
      <c r="P3" s="8"/>
      <c r="Q3" s="8"/>
      <c r="R3" s="8"/>
      <c r="S3" s="8"/>
    </row>
    <row r="4" spans="1:19" s="13" customFormat="1" ht="10.5" customHeight="1">
      <c r="A4" s="10"/>
      <c r="B4" s="10"/>
      <c r="C4" s="10"/>
      <c r="D4" s="10"/>
      <c r="E4" s="10"/>
      <c r="F4" s="11"/>
      <c r="G4" s="10"/>
      <c r="H4" s="10"/>
      <c r="I4" s="10"/>
      <c r="J4" s="12"/>
      <c r="L4" s="10"/>
      <c r="M4" s="10"/>
      <c r="N4" s="10"/>
      <c r="O4" s="10"/>
      <c r="P4" s="10"/>
      <c r="Q4" s="10"/>
      <c r="R4" s="10"/>
      <c r="S4" s="10"/>
    </row>
    <row r="5" spans="1:19" s="28" customFormat="1" ht="10.5" customHeight="1">
      <c r="A5" s="14"/>
      <c r="B5" s="15"/>
      <c r="C5" s="16"/>
      <c r="D5" s="17" t="s">
        <v>0</v>
      </c>
      <c r="E5" s="17"/>
      <c r="F5" s="18" t="s">
        <v>64</v>
      </c>
      <c r="G5" s="19"/>
      <c r="H5" s="20"/>
      <c r="I5" s="19"/>
      <c r="J5" s="21"/>
      <c r="K5" s="22"/>
      <c r="L5" s="19"/>
      <c r="M5" s="23"/>
      <c r="N5" s="24" t="s">
        <v>65</v>
      </c>
      <c r="O5" s="25"/>
      <c r="P5" s="25"/>
      <c r="Q5" s="26"/>
      <c r="R5" s="27"/>
      <c r="S5" s="21"/>
    </row>
    <row r="6" spans="1:19" s="28" customFormat="1" ht="10.5" customHeight="1">
      <c r="A6" s="14"/>
      <c r="B6" s="19"/>
      <c r="C6" s="16" t="s">
        <v>1</v>
      </c>
      <c r="D6" s="19" t="s">
        <v>2</v>
      </c>
      <c r="E6" s="19" t="s">
        <v>3</v>
      </c>
      <c r="F6" s="29"/>
      <c r="G6" s="30"/>
      <c r="H6" s="31" t="s">
        <v>66</v>
      </c>
      <c r="I6" s="32"/>
      <c r="J6" s="21"/>
      <c r="K6" s="30"/>
      <c r="L6" s="31" t="s">
        <v>67</v>
      </c>
      <c r="M6" s="32"/>
      <c r="N6" s="33"/>
      <c r="O6" s="33"/>
      <c r="P6" s="33"/>
      <c r="Q6" s="14"/>
      <c r="R6" s="21"/>
      <c r="S6" s="21"/>
    </row>
    <row r="7" spans="1:19" s="28" customFormat="1" ht="9.75" customHeight="1">
      <c r="A7" s="34" t="s">
        <v>68</v>
      </c>
      <c r="B7" s="35" t="s">
        <v>69</v>
      </c>
      <c r="C7" s="36"/>
      <c r="D7" s="36"/>
      <c r="E7" s="37"/>
      <c r="F7" s="38" t="s">
        <v>70</v>
      </c>
      <c r="G7" s="39" t="s">
        <v>71</v>
      </c>
      <c r="H7" s="37"/>
      <c r="I7" s="40" t="s">
        <v>70</v>
      </c>
      <c r="J7" s="21"/>
      <c r="K7" s="36" t="s">
        <v>71</v>
      </c>
      <c r="L7" s="37"/>
      <c r="M7" s="40" t="s">
        <v>70</v>
      </c>
      <c r="N7" s="40" t="s">
        <v>4</v>
      </c>
      <c r="O7" s="40" t="s">
        <v>5</v>
      </c>
      <c r="P7" s="40" t="s">
        <v>6</v>
      </c>
      <c r="Q7" s="41" t="s">
        <v>72</v>
      </c>
      <c r="R7" s="42"/>
      <c r="S7" s="43" t="s">
        <v>73</v>
      </c>
    </row>
    <row r="8" spans="1:19" s="28" customFormat="1" ht="9.75" customHeight="1">
      <c r="A8" s="44"/>
      <c r="B8" s="45" t="s">
        <v>74</v>
      </c>
      <c r="C8" s="46"/>
      <c r="D8" s="46"/>
      <c r="E8" s="47"/>
      <c r="F8" s="48"/>
      <c r="G8" s="49" t="s">
        <v>75</v>
      </c>
      <c r="H8" s="47"/>
      <c r="I8" s="50"/>
      <c r="J8" s="51"/>
      <c r="K8" s="46" t="s">
        <v>75</v>
      </c>
      <c r="L8" s="47"/>
      <c r="M8" s="50"/>
      <c r="N8" s="50"/>
      <c r="O8" s="50"/>
      <c r="P8" s="50"/>
      <c r="Q8" s="52"/>
      <c r="R8" s="27"/>
      <c r="S8" s="53"/>
    </row>
    <row r="9" spans="1:19" s="28" customFormat="1" ht="11.25" customHeight="1">
      <c r="A9" s="54"/>
      <c r="B9" s="40" t="s">
        <v>4</v>
      </c>
      <c r="C9" s="40" t="s">
        <v>5</v>
      </c>
      <c r="D9" s="40" t="s">
        <v>6</v>
      </c>
      <c r="E9" s="40" t="s">
        <v>76</v>
      </c>
      <c r="F9" s="55" t="s">
        <v>7</v>
      </c>
      <c r="G9" s="40" t="s">
        <v>5</v>
      </c>
      <c r="H9" s="40" t="s">
        <v>76</v>
      </c>
      <c r="I9" s="50"/>
      <c r="J9" s="51"/>
      <c r="K9" s="40" t="s">
        <v>5</v>
      </c>
      <c r="L9" s="40" t="s">
        <v>76</v>
      </c>
      <c r="M9" s="50" t="s">
        <v>7</v>
      </c>
      <c r="N9" s="50" t="s">
        <v>8</v>
      </c>
      <c r="O9" s="50" t="s">
        <v>9</v>
      </c>
      <c r="P9" s="50" t="s">
        <v>10</v>
      </c>
      <c r="Q9" s="56"/>
      <c r="R9" s="51"/>
      <c r="S9" s="57"/>
    </row>
    <row r="10" spans="1:19" s="28" customFormat="1" ht="8.25" customHeight="1">
      <c r="A10" s="14"/>
      <c r="B10" s="58" t="s">
        <v>8</v>
      </c>
      <c r="C10" s="58" t="s">
        <v>9</v>
      </c>
      <c r="D10" s="58" t="s">
        <v>11</v>
      </c>
      <c r="E10" s="58" t="s">
        <v>12</v>
      </c>
      <c r="F10" s="59" t="s">
        <v>12</v>
      </c>
      <c r="G10" s="58" t="s">
        <v>9</v>
      </c>
      <c r="H10" s="58" t="s">
        <v>13</v>
      </c>
      <c r="I10" s="58" t="s">
        <v>7</v>
      </c>
      <c r="J10" s="60"/>
      <c r="K10" s="58" t="s">
        <v>9</v>
      </c>
      <c r="L10" s="58" t="s">
        <v>13</v>
      </c>
      <c r="M10" s="58" t="s">
        <v>13</v>
      </c>
      <c r="N10" s="58" t="s">
        <v>14</v>
      </c>
      <c r="O10" s="58" t="s">
        <v>14</v>
      </c>
      <c r="P10" s="58" t="s">
        <v>15</v>
      </c>
      <c r="Q10" s="61" t="s">
        <v>13</v>
      </c>
      <c r="R10" s="60"/>
      <c r="S10" s="27"/>
    </row>
    <row r="11" spans="1:19" s="28" customFormat="1" ht="8.25" customHeight="1">
      <c r="A11" s="62"/>
      <c r="B11" s="63" t="s">
        <v>14</v>
      </c>
      <c r="C11" s="63" t="s">
        <v>14</v>
      </c>
      <c r="D11" s="63" t="s">
        <v>16</v>
      </c>
      <c r="E11" s="63" t="s">
        <v>17</v>
      </c>
      <c r="F11" s="64" t="s">
        <v>17</v>
      </c>
      <c r="G11" s="63" t="s">
        <v>14</v>
      </c>
      <c r="H11" s="63"/>
      <c r="I11" s="63" t="s">
        <v>13</v>
      </c>
      <c r="J11" s="60"/>
      <c r="K11" s="63" t="s">
        <v>14</v>
      </c>
      <c r="L11" s="63"/>
      <c r="M11" s="63"/>
      <c r="N11" s="63"/>
      <c r="O11" s="63"/>
      <c r="P11" s="63"/>
      <c r="Q11" s="65"/>
      <c r="R11" s="66"/>
      <c r="S11" s="67"/>
    </row>
    <row r="12" spans="1:19" s="74" customFormat="1" ht="9" customHeight="1">
      <c r="A12" s="68"/>
      <c r="B12" s="69" t="s">
        <v>18</v>
      </c>
      <c r="C12" s="69" t="s">
        <v>18</v>
      </c>
      <c r="D12" s="69" t="s">
        <v>19</v>
      </c>
      <c r="E12" s="69" t="s">
        <v>20</v>
      </c>
      <c r="F12" s="70" t="s">
        <v>20</v>
      </c>
      <c r="G12" s="69" t="s">
        <v>18</v>
      </c>
      <c r="H12" s="69" t="s">
        <v>20</v>
      </c>
      <c r="I12" s="69" t="s">
        <v>20</v>
      </c>
      <c r="J12" s="71"/>
      <c r="K12" s="69" t="s">
        <v>18</v>
      </c>
      <c r="L12" s="69" t="s">
        <v>20</v>
      </c>
      <c r="M12" s="69" t="s">
        <v>20</v>
      </c>
      <c r="N12" s="69" t="s">
        <v>18</v>
      </c>
      <c r="O12" s="69" t="s">
        <v>18</v>
      </c>
      <c r="P12" s="69" t="s">
        <v>19</v>
      </c>
      <c r="Q12" s="72" t="s">
        <v>20</v>
      </c>
      <c r="R12" s="73"/>
      <c r="S12" s="71"/>
    </row>
    <row r="13" spans="1:19" s="74" customFormat="1" ht="7.5" customHeight="1">
      <c r="A13" s="68"/>
      <c r="B13" s="75" t="s">
        <v>15</v>
      </c>
      <c r="C13" s="75" t="s">
        <v>15</v>
      </c>
      <c r="D13" s="75" t="s">
        <v>21</v>
      </c>
      <c r="E13" s="75" t="s">
        <v>22</v>
      </c>
      <c r="F13" s="76" t="s">
        <v>22</v>
      </c>
      <c r="G13" s="75" t="s">
        <v>15</v>
      </c>
      <c r="H13" s="75" t="s">
        <v>22</v>
      </c>
      <c r="I13" s="75" t="s">
        <v>22</v>
      </c>
      <c r="J13" s="71"/>
      <c r="K13" s="75" t="s">
        <v>15</v>
      </c>
      <c r="L13" s="75" t="s">
        <v>22</v>
      </c>
      <c r="M13" s="75" t="s">
        <v>22</v>
      </c>
      <c r="N13" s="75" t="s">
        <v>15</v>
      </c>
      <c r="O13" s="75" t="s">
        <v>15</v>
      </c>
      <c r="P13" s="75" t="s">
        <v>21</v>
      </c>
      <c r="Q13" s="77" t="s">
        <v>22</v>
      </c>
      <c r="R13" s="71"/>
      <c r="S13" s="71"/>
    </row>
    <row r="14" spans="1:19" s="83" customFormat="1" ht="3.75" customHeight="1">
      <c r="A14" s="78"/>
      <c r="B14" s="79"/>
      <c r="C14" s="79"/>
      <c r="D14" s="79"/>
      <c r="E14" s="79"/>
      <c r="F14" s="80"/>
      <c r="G14" s="79"/>
      <c r="H14" s="79"/>
      <c r="I14" s="79"/>
      <c r="J14" s="81"/>
      <c r="K14" s="79"/>
      <c r="L14" s="79"/>
      <c r="M14" s="79"/>
      <c r="N14" s="79"/>
      <c r="O14" s="79"/>
      <c r="P14" s="79"/>
      <c r="Q14" s="82"/>
      <c r="R14" s="81"/>
      <c r="S14" s="81"/>
    </row>
    <row r="15" spans="1:19" s="28" customFormat="1" ht="9" customHeight="1" hidden="1">
      <c r="A15" s="84" t="e">
        <f>" 民 國   "&amp;A16-1&amp;"      年 "</f>
        <v>#VALUE!</v>
      </c>
      <c r="B15" s="85">
        <v>65909</v>
      </c>
      <c r="C15" s="85">
        <v>65455</v>
      </c>
      <c r="D15" s="85">
        <v>85270</v>
      </c>
      <c r="E15" s="85">
        <v>5580953</v>
      </c>
      <c r="F15" s="86">
        <v>479083</v>
      </c>
      <c r="G15" s="85">
        <v>64885</v>
      </c>
      <c r="H15" s="85">
        <v>5545375</v>
      </c>
      <c r="I15" s="85">
        <v>475348</v>
      </c>
      <c r="J15" s="85"/>
      <c r="K15" s="85">
        <v>570</v>
      </c>
      <c r="L15" s="85">
        <v>35578</v>
      </c>
      <c r="M15" s="85">
        <v>3735</v>
      </c>
      <c r="N15" s="85">
        <v>3242</v>
      </c>
      <c r="O15" s="85">
        <v>3222</v>
      </c>
      <c r="P15" s="85">
        <v>77612</v>
      </c>
      <c r="Q15" s="87">
        <v>249970</v>
      </c>
      <c r="R15" s="88"/>
      <c r="S15" s="89" t="e">
        <f>"        "&amp;A16+1910</f>
        <v>#VALUE!</v>
      </c>
    </row>
    <row r="16" spans="1:19" s="28" customFormat="1" ht="9.75" customHeight="1" hidden="1">
      <c r="A16" s="90" t="s">
        <v>77</v>
      </c>
      <c r="B16" s="85">
        <v>60588</v>
      </c>
      <c r="C16" s="85">
        <v>60003</v>
      </c>
      <c r="D16" s="85">
        <v>75600</v>
      </c>
      <c r="E16" s="85">
        <v>4536231</v>
      </c>
      <c r="F16" s="86">
        <v>410069</v>
      </c>
      <c r="G16" s="85">
        <v>59734</v>
      </c>
      <c r="H16" s="85">
        <v>4521938</v>
      </c>
      <c r="I16" s="85">
        <v>409092</v>
      </c>
      <c r="J16" s="85"/>
      <c r="K16" s="85">
        <v>269</v>
      </c>
      <c r="L16" s="85">
        <v>14294</v>
      </c>
      <c r="M16" s="85">
        <v>978</v>
      </c>
      <c r="N16" s="85">
        <v>3410</v>
      </c>
      <c r="O16" s="85">
        <v>3397</v>
      </c>
      <c r="P16" s="85">
        <v>76689</v>
      </c>
      <c r="Q16" s="87">
        <v>260491</v>
      </c>
      <c r="R16" s="88"/>
      <c r="S16" s="91" t="s">
        <v>78</v>
      </c>
    </row>
    <row r="17" spans="1:19" s="28" customFormat="1" ht="9.75" customHeight="1">
      <c r="A17" s="90" t="s">
        <v>79</v>
      </c>
      <c r="B17" s="85">
        <v>62307</v>
      </c>
      <c r="C17" s="85">
        <v>61798</v>
      </c>
      <c r="D17" s="85">
        <v>74067</v>
      </c>
      <c r="E17" s="85">
        <v>4577274</v>
      </c>
      <c r="F17" s="86">
        <v>399069</v>
      </c>
      <c r="G17" s="85">
        <v>61773</v>
      </c>
      <c r="H17" s="85">
        <v>4575175</v>
      </c>
      <c r="I17" s="85">
        <v>398992</v>
      </c>
      <c r="J17" s="85"/>
      <c r="K17" s="85">
        <v>25</v>
      </c>
      <c r="L17" s="85">
        <v>2099</v>
      </c>
      <c r="M17" s="85">
        <v>77</v>
      </c>
      <c r="N17" s="85">
        <v>2913</v>
      </c>
      <c r="O17" s="85">
        <v>2905</v>
      </c>
      <c r="P17" s="85">
        <v>77822</v>
      </c>
      <c r="Q17" s="87">
        <v>226035</v>
      </c>
      <c r="R17" s="88"/>
      <c r="S17" s="92" t="s">
        <v>23</v>
      </c>
    </row>
    <row r="18" spans="1:19" s="28" customFormat="1" ht="9.75" customHeight="1">
      <c r="A18" s="93">
        <v>83</v>
      </c>
      <c r="B18" s="85">
        <v>60776</v>
      </c>
      <c r="C18" s="85">
        <v>60126</v>
      </c>
      <c r="D18" s="85">
        <v>87738</v>
      </c>
      <c r="E18" s="85">
        <v>5275358</v>
      </c>
      <c r="F18" s="86">
        <v>467868</v>
      </c>
      <c r="G18" s="85">
        <v>60101</v>
      </c>
      <c r="H18" s="85">
        <v>5274705</v>
      </c>
      <c r="I18" s="85">
        <v>467782</v>
      </c>
      <c r="J18" s="85"/>
      <c r="K18" s="85">
        <v>25</v>
      </c>
      <c r="L18" s="85">
        <v>653</v>
      </c>
      <c r="M18" s="85">
        <v>86</v>
      </c>
      <c r="N18" s="85">
        <v>2809</v>
      </c>
      <c r="O18" s="85">
        <v>2782</v>
      </c>
      <c r="P18" s="85">
        <v>82060</v>
      </c>
      <c r="Q18" s="87">
        <v>228213</v>
      </c>
      <c r="R18" s="88"/>
      <c r="S18" s="92" t="s">
        <v>24</v>
      </c>
    </row>
    <row r="19" spans="1:19" s="28" customFormat="1" ht="9.75" customHeight="1">
      <c r="A19" s="93">
        <v>84</v>
      </c>
      <c r="B19" s="85">
        <v>58525</v>
      </c>
      <c r="C19" s="85">
        <v>58124</v>
      </c>
      <c r="D19" s="85">
        <v>80197</v>
      </c>
      <c r="E19" s="85">
        <v>4661480</v>
      </c>
      <c r="F19" s="86">
        <v>408093</v>
      </c>
      <c r="G19" s="85">
        <v>58124</v>
      </c>
      <c r="H19" s="85">
        <v>4661480</v>
      </c>
      <c r="I19" s="85">
        <v>408093</v>
      </c>
      <c r="J19" s="85"/>
      <c r="K19" s="94" t="s">
        <v>25</v>
      </c>
      <c r="L19" s="94" t="s">
        <v>25</v>
      </c>
      <c r="M19" s="94" t="s">
        <v>25</v>
      </c>
      <c r="N19" s="85">
        <v>2454</v>
      </c>
      <c r="O19" s="85">
        <v>2432</v>
      </c>
      <c r="P19" s="85">
        <v>82418</v>
      </c>
      <c r="Q19" s="87">
        <v>200331</v>
      </c>
      <c r="R19" s="88"/>
      <c r="S19" s="92" t="s">
        <v>26</v>
      </c>
    </row>
    <row r="20" spans="1:19" s="28" customFormat="1" ht="9.75" customHeight="1">
      <c r="A20" s="93">
        <v>85</v>
      </c>
      <c r="B20" s="85">
        <v>52348.23</v>
      </c>
      <c r="C20" s="85">
        <v>52063.51</v>
      </c>
      <c r="D20" s="85">
        <v>81211</v>
      </c>
      <c r="E20" s="85">
        <v>4190192.218</v>
      </c>
      <c r="F20" s="86">
        <v>391543.902</v>
      </c>
      <c r="G20" s="85">
        <v>52063.63</v>
      </c>
      <c r="H20" s="85">
        <v>4190192.108</v>
      </c>
      <c r="I20" s="85">
        <v>391543.902</v>
      </c>
      <c r="J20" s="85"/>
      <c r="K20" s="94" t="s">
        <v>25</v>
      </c>
      <c r="L20" s="94" t="s">
        <v>25</v>
      </c>
      <c r="M20" s="94" t="s">
        <v>25</v>
      </c>
      <c r="N20" s="85">
        <v>2317</v>
      </c>
      <c r="O20" s="85">
        <v>2308</v>
      </c>
      <c r="P20" s="85">
        <v>84053</v>
      </c>
      <c r="Q20" s="87">
        <v>194056</v>
      </c>
      <c r="R20" s="88"/>
      <c r="S20" s="92" t="s">
        <v>27</v>
      </c>
    </row>
    <row r="21" spans="1:19" s="28" customFormat="1" ht="9.75" customHeight="1">
      <c r="A21" s="93">
        <v>86</v>
      </c>
      <c r="B21" s="85">
        <v>48231.18</v>
      </c>
      <c r="C21" s="85">
        <v>47779.85</v>
      </c>
      <c r="D21" s="85">
        <v>81673.0945157844</v>
      </c>
      <c r="E21" s="85">
        <v>3902328.205</v>
      </c>
      <c r="F21" s="86">
        <v>347682.51499999996</v>
      </c>
      <c r="G21" s="85">
        <v>47779.85</v>
      </c>
      <c r="H21" s="85">
        <v>3902328.205</v>
      </c>
      <c r="I21" s="85">
        <v>347682.51499999996</v>
      </c>
      <c r="J21" s="85"/>
      <c r="K21" s="94" t="s">
        <v>25</v>
      </c>
      <c r="L21" s="94" t="s">
        <v>25</v>
      </c>
      <c r="M21" s="94" t="s">
        <v>25</v>
      </c>
      <c r="N21" s="85">
        <v>2494</v>
      </c>
      <c r="O21" s="85">
        <v>2435</v>
      </c>
      <c r="P21" s="85">
        <v>86268</v>
      </c>
      <c r="Q21" s="87">
        <v>210061</v>
      </c>
      <c r="R21" s="88"/>
      <c r="S21" s="92" t="s">
        <v>28</v>
      </c>
    </row>
    <row r="22" spans="1:19" s="28" customFormat="1" ht="9.75" customHeight="1">
      <c r="A22" s="93"/>
      <c r="B22" s="85"/>
      <c r="C22" s="85"/>
      <c r="D22" s="85"/>
      <c r="E22" s="85"/>
      <c r="F22" s="86"/>
      <c r="G22" s="85"/>
      <c r="H22" s="85"/>
      <c r="I22" s="85"/>
      <c r="J22" s="85"/>
      <c r="K22" s="94"/>
      <c r="L22" s="94"/>
      <c r="M22" s="94"/>
      <c r="N22" s="85"/>
      <c r="O22" s="85"/>
      <c r="P22" s="85"/>
      <c r="Q22" s="87"/>
      <c r="R22" s="88"/>
      <c r="S22" s="95"/>
    </row>
    <row r="23" spans="1:19" s="28" customFormat="1" ht="9.75" customHeight="1">
      <c r="A23" s="96">
        <v>87</v>
      </c>
      <c r="B23" s="97">
        <v>45829.36</v>
      </c>
      <c r="C23" s="97">
        <v>45283.87</v>
      </c>
      <c r="D23" s="86">
        <v>78609.78065699771</v>
      </c>
      <c r="E23" s="97">
        <v>3559755.0879999995</v>
      </c>
      <c r="F23" s="86">
        <v>311699.02699999994</v>
      </c>
      <c r="G23" s="97">
        <v>45283.87</v>
      </c>
      <c r="H23" s="97">
        <v>3559755.0879999995</v>
      </c>
      <c r="I23" s="97">
        <v>311699.02699999994</v>
      </c>
      <c r="J23" s="97"/>
      <c r="K23" s="94" t="s">
        <v>25</v>
      </c>
      <c r="L23" s="94" t="s">
        <v>25</v>
      </c>
      <c r="M23" s="94" t="s">
        <v>25</v>
      </c>
      <c r="N23" s="85">
        <v>2378</v>
      </c>
      <c r="O23" s="85">
        <v>2351</v>
      </c>
      <c r="P23" s="85">
        <v>87753</v>
      </c>
      <c r="Q23" s="87">
        <v>206268</v>
      </c>
      <c r="R23" s="88"/>
      <c r="S23" s="95" t="s">
        <v>29</v>
      </c>
    </row>
    <row r="24" spans="1:19" s="28" customFormat="1" ht="9.75" customHeight="1">
      <c r="A24" s="93">
        <v>88</v>
      </c>
      <c r="B24" s="97">
        <v>40709.47</v>
      </c>
      <c r="C24" s="97">
        <v>40028.43</v>
      </c>
      <c r="D24" s="97">
        <v>81336.75924836422</v>
      </c>
      <c r="E24" s="97">
        <v>3255782.7739999993</v>
      </c>
      <c r="F24" s="97">
        <v>276409.27099999995</v>
      </c>
      <c r="G24" s="97">
        <v>40028.43</v>
      </c>
      <c r="H24" s="97">
        <v>3255782.7739999993</v>
      </c>
      <c r="I24" s="97">
        <v>276409.27099999995</v>
      </c>
      <c r="J24" s="98"/>
      <c r="K24" s="94" t="s">
        <v>25</v>
      </c>
      <c r="L24" s="94" t="s">
        <v>25</v>
      </c>
      <c r="M24" s="94" t="s">
        <v>25</v>
      </c>
      <c r="N24" s="97">
        <v>1606</v>
      </c>
      <c r="O24" s="97">
        <v>1605</v>
      </c>
      <c r="P24" s="97">
        <v>93287</v>
      </c>
      <c r="Q24" s="99">
        <v>149705</v>
      </c>
      <c r="R24" s="88"/>
      <c r="S24" s="95" t="s">
        <v>30</v>
      </c>
    </row>
    <row r="25" spans="1:19" s="101" customFormat="1" ht="9.75" customHeight="1">
      <c r="A25" s="93">
        <v>89</v>
      </c>
      <c r="B25" s="97">
        <v>37364.78</v>
      </c>
      <c r="C25" s="97">
        <v>36957.99</v>
      </c>
      <c r="D25" s="97">
        <v>78298.6945718639</v>
      </c>
      <c r="E25" s="97">
        <v>2893762.3710000003</v>
      </c>
      <c r="F25" s="97">
        <v>259470.981</v>
      </c>
      <c r="G25" s="97">
        <v>36957.99</v>
      </c>
      <c r="H25" s="97">
        <v>2893762.3710000003</v>
      </c>
      <c r="I25" s="97">
        <v>259470.981</v>
      </c>
      <c r="J25" s="100"/>
      <c r="K25" s="94" t="s">
        <v>25</v>
      </c>
      <c r="L25" s="94" t="s">
        <v>25</v>
      </c>
      <c r="M25" s="94" t="s">
        <v>25</v>
      </c>
      <c r="N25" s="97">
        <v>1489</v>
      </c>
      <c r="O25" s="97">
        <v>1456</v>
      </c>
      <c r="P25" s="97">
        <v>85935</v>
      </c>
      <c r="Q25" s="99">
        <v>124965</v>
      </c>
      <c r="R25" s="97"/>
      <c r="S25" s="95" t="s">
        <v>31</v>
      </c>
    </row>
    <row r="26" spans="1:19" s="101" customFormat="1" ht="9.75" customHeight="1">
      <c r="A26" s="93">
        <v>90</v>
      </c>
      <c r="B26" s="97">
        <v>32033.62</v>
      </c>
      <c r="C26" s="97">
        <v>31636.91</v>
      </c>
      <c r="D26" s="97">
        <v>68915.9478596361</v>
      </c>
      <c r="E26" s="97">
        <v>2180287.64</v>
      </c>
      <c r="F26" s="97">
        <v>188861.856</v>
      </c>
      <c r="G26" s="97">
        <v>31636.91</v>
      </c>
      <c r="H26" s="97">
        <v>2180287.64</v>
      </c>
      <c r="I26" s="97">
        <v>188861.856</v>
      </c>
      <c r="J26" s="102"/>
      <c r="K26" s="94">
        <v>0</v>
      </c>
      <c r="L26" s="94">
        <v>0</v>
      </c>
      <c r="M26" s="94">
        <v>0</v>
      </c>
      <c r="N26" s="97">
        <v>1379.31</v>
      </c>
      <c r="O26" s="97">
        <v>1370.54</v>
      </c>
      <c r="P26" s="97">
        <v>89527.7861280955</v>
      </c>
      <c r="Q26" s="99">
        <v>122701.41199999998</v>
      </c>
      <c r="R26" s="97">
        <v>11000</v>
      </c>
      <c r="S26" s="95" t="s">
        <v>32</v>
      </c>
    </row>
    <row r="27" spans="1:19" s="108" customFormat="1" ht="9.75" customHeight="1">
      <c r="A27" s="103">
        <v>91</v>
      </c>
      <c r="B27" s="104">
        <f>B29+B31+B33</f>
        <v>27814.309999999998</v>
      </c>
      <c r="C27" s="104">
        <f>C29+C31+C33</f>
        <v>27326.29</v>
      </c>
      <c r="D27" s="104">
        <f>(E27/C27)*1000</f>
        <v>72203.39317924241</v>
      </c>
      <c r="E27" s="104">
        <f>E29+E31+E33</f>
        <v>1973050.861</v>
      </c>
      <c r="F27" s="104">
        <f>F29+F31+F33</f>
        <v>171964.314</v>
      </c>
      <c r="G27" s="104">
        <f>G29+G31+G33</f>
        <v>27326.29</v>
      </c>
      <c r="H27" s="104">
        <f>H29+H31+H33</f>
        <v>1973050.861</v>
      </c>
      <c r="I27" s="104">
        <f>I29+I31+I33</f>
        <v>171964.314</v>
      </c>
      <c r="J27" s="105"/>
      <c r="K27" s="106">
        <f>K29+K31+K33</f>
        <v>0</v>
      </c>
      <c r="L27" s="106">
        <f>L29+L31+L33</f>
        <v>0</v>
      </c>
      <c r="M27" s="106">
        <f>M29+M31+M33</f>
        <v>0</v>
      </c>
      <c r="N27" s="104">
        <f>SUM(N29,N31,N33)</f>
        <v>1273</v>
      </c>
      <c r="O27" s="104">
        <f>SUM(O29,O31,O33)</f>
        <v>1265.3200000000002</v>
      </c>
      <c r="P27" s="104">
        <f>(Q27/O27)*1000</f>
        <v>96955.60648689659</v>
      </c>
      <c r="Q27" s="104">
        <f>SUM(Q29,Q31,Q33)</f>
        <v>122679.868</v>
      </c>
      <c r="R27" s="106">
        <f aca="true" t="shared" si="0" ref="R27:R58">Q27*11000/1000</f>
        <v>1349478.548</v>
      </c>
      <c r="S27" s="107" t="s">
        <v>33</v>
      </c>
    </row>
    <row r="28" spans="1:19" s="28" customFormat="1" ht="9" customHeight="1">
      <c r="A28" s="103"/>
      <c r="B28" s="109"/>
      <c r="C28" s="109"/>
      <c r="D28" s="106"/>
      <c r="E28" s="109"/>
      <c r="F28" s="110"/>
      <c r="G28" s="109"/>
      <c r="H28" s="109"/>
      <c r="I28" s="109"/>
      <c r="J28" s="105"/>
      <c r="K28" s="109"/>
      <c r="L28" s="109"/>
      <c r="M28" s="109"/>
      <c r="N28" s="94"/>
      <c r="O28" s="94"/>
      <c r="P28" s="106"/>
      <c r="Q28" s="111"/>
      <c r="R28" s="106">
        <f t="shared" si="0"/>
        <v>0</v>
      </c>
      <c r="S28" s="112"/>
    </row>
    <row r="29" spans="1:19" s="28" customFormat="1" ht="13.5" customHeight="1">
      <c r="A29" s="84" t="s">
        <v>80</v>
      </c>
      <c r="B29" s="94">
        <v>0</v>
      </c>
      <c r="C29" s="94">
        <v>0</v>
      </c>
      <c r="D29" s="106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5"/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109">
        <v>0</v>
      </c>
      <c r="Q29" s="111">
        <v>0</v>
      </c>
      <c r="R29" s="106">
        <f t="shared" si="0"/>
        <v>0</v>
      </c>
      <c r="S29" s="113" t="s">
        <v>34</v>
      </c>
    </row>
    <row r="30" spans="1:19" s="28" customFormat="1" ht="11.25" customHeight="1">
      <c r="A30" s="84"/>
      <c r="B30" s="94"/>
      <c r="C30" s="94"/>
      <c r="D30" s="106"/>
      <c r="E30" s="94"/>
      <c r="F30" s="94"/>
      <c r="G30" s="94"/>
      <c r="H30" s="94"/>
      <c r="I30" s="94"/>
      <c r="J30" s="105"/>
      <c r="K30" s="94"/>
      <c r="L30" s="94"/>
      <c r="M30" s="94"/>
      <c r="N30" s="94"/>
      <c r="O30" s="94"/>
      <c r="P30" s="109"/>
      <c r="Q30" s="111"/>
      <c r="R30" s="106">
        <f t="shared" si="0"/>
        <v>0</v>
      </c>
      <c r="S30" s="113"/>
    </row>
    <row r="31" spans="1:19" s="28" customFormat="1" ht="13.5" customHeight="1">
      <c r="A31" s="84" t="s">
        <v>81</v>
      </c>
      <c r="B31" s="94">
        <v>0</v>
      </c>
      <c r="C31" s="94">
        <v>0</v>
      </c>
      <c r="D31" s="106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5"/>
      <c r="K31" s="94">
        <v>0</v>
      </c>
      <c r="L31" s="94">
        <v>0</v>
      </c>
      <c r="M31" s="94">
        <v>0</v>
      </c>
      <c r="N31" s="94">
        <v>0.05</v>
      </c>
      <c r="O31" s="94">
        <v>0.05</v>
      </c>
      <c r="P31" s="109">
        <f>(Q31/O31)*1000</f>
        <v>70000</v>
      </c>
      <c r="Q31" s="111">
        <v>3.5</v>
      </c>
      <c r="R31" s="106">
        <f t="shared" si="0"/>
        <v>38.5</v>
      </c>
      <c r="S31" s="113" t="s">
        <v>35</v>
      </c>
    </row>
    <row r="32" spans="1:19" s="28" customFormat="1" ht="11.25" customHeight="1">
      <c r="A32" s="84"/>
      <c r="B32" s="109"/>
      <c r="C32" s="109"/>
      <c r="D32" s="106"/>
      <c r="E32" s="109"/>
      <c r="F32" s="110"/>
      <c r="G32" s="109"/>
      <c r="H32" s="109"/>
      <c r="I32" s="109"/>
      <c r="J32" s="105"/>
      <c r="K32" s="109"/>
      <c r="L32" s="109"/>
      <c r="M32" s="109"/>
      <c r="N32" s="94"/>
      <c r="O32" s="94"/>
      <c r="P32" s="109"/>
      <c r="Q32" s="111"/>
      <c r="R32" s="106">
        <f t="shared" si="0"/>
        <v>0</v>
      </c>
      <c r="S32" s="113"/>
    </row>
    <row r="33" spans="1:19" s="28" customFormat="1" ht="13.5" customHeight="1">
      <c r="A33" s="84" t="s">
        <v>82</v>
      </c>
      <c r="B33" s="109">
        <f>SUM(B35:B58)</f>
        <v>27814.309999999998</v>
      </c>
      <c r="C33" s="109">
        <f>SUM(C35:C58)</f>
        <v>27326.29</v>
      </c>
      <c r="D33" s="109">
        <f>(E33/C33)*1000</f>
        <v>72203.39317924241</v>
      </c>
      <c r="E33" s="109">
        <f>SUM(E35:E58)</f>
        <v>1973050.861</v>
      </c>
      <c r="F33" s="109">
        <f>SUM(F35:F58)</f>
        <v>171964.314</v>
      </c>
      <c r="G33" s="109">
        <f>SUM(G35:G58)</f>
        <v>27326.29</v>
      </c>
      <c r="H33" s="109">
        <f>SUM(H35:H58)</f>
        <v>1973050.861</v>
      </c>
      <c r="I33" s="109">
        <f>SUM(I35:I58)</f>
        <v>171964.314</v>
      </c>
      <c r="J33" s="105"/>
      <c r="K33" s="109">
        <f>SUM(K35:K58)</f>
        <v>0</v>
      </c>
      <c r="L33" s="109">
        <f>SUM(L35:L58)</f>
        <v>0</v>
      </c>
      <c r="M33" s="109">
        <f>SUM(M35:M58)</f>
        <v>0</v>
      </c>
      <c r="N33" s="109">
        <f>SUM(N35:N58)</f>
        <v>1272.95</v>
      </c>
      <c r="O33" s="109">
        <f>SUM(O35:O58)</f>
        <v>1265.2700000000002</v>
      </c>
      <c r="P33" s="109">
        <f>(Q33/O33)*1000</f>
        <v>96956.67169853074</v>
      </c>
      <c r="Q33" s="114">
        <f>SUM(Q35:Q58)</f>
        <v>122676.368</v>
      </c>
      <c r="R33" s="106">
        <f t="shared" si="0"/>
        <v>1349440.048</v>
      </c>
      <c r="S33" s="113" t="s">
        <v>36</v>
      </c>
    </row>
    <row r="34" spans="1:19" s="28" customFormat="1" ht="11.25" customHeight="1">
      <c r="A34" s="84"/>
      <c r="B34" s="109"/>
      <c r="C34" s="109"/>
      <c r="D34" s="109"/>
      <c r="E34" s="109"/>
      <c r="F34" s="110"/>
      <c r="G34" s="109"/>
      <c r="H34" s="109"/>
      <c r="I34" s="109"/>
      <c r="J34" s="105"/>
      <c r="K34" s="109"/>
      <c r="L34" s="109"/>
      <c r="M34" s="109"/>
      <c r="N34" s="94"/>
      <c r="O34" s="94"/>
      <c r="P34" s="109"/>
      <c r="Q34" s="111"/>
      <c r="R34" s="106">
        <f t="shared" si="0"/>
        <v>0</v>
      </c>
      <c r="S34" s="113"/>
    </row>
    <row r="35" spans="1:19" s="28" customFormat="1" ht="13.5" customHeight="1">
      <c r="A35" s="84" t="s">
        <v>83</v>
      </c>
      <c r="B35" s="94">
        <v>0</v>
      </c>
      <c r="C35" s="94">
        <v>0</v>
      </c>
      <c r="D35" s="109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5"/>
      <c r="K35" s="94" t="s">
        <v>25</v>
      </c>
      <c r="L35" s="94" t="s">
        <v>25</v>
      </c>
      <c r="M35" s="94" t="s">
        <v>25</v>
      </c>
      <c r="N35" s="94">
        <v>0</v>
      </c>
      <c r="O35" s="94">
        <v>0</v>
      </c>
      <c r="P35" s="109">
        <v>0</v>
      </c>
      <c r="Q35" s="111">
        <v>0</v>
      </c>
      <c r="R35" s="106">
        <f t="shared" si="0"/>
        <v>0</v>
      </c>
      <c r="S35" s="115" t="s">
        <v>37</v>
      </c>
    </row>
    <row r="36" spans="1:19" s="28" customFormat="1" ht="13.5" customHeight="1">
      <c r="A36" s="84" t="s">
        <v>84</v>
      </c>
      <c r="B36" s="94">
        <v>0</v>
      </c>
      <c r="C36" s="94">
        <v>0</v>
      </c>
      <c r="D36" s="109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105"/>
      <c r="K36" s="94" t="s">
        <v>25</v>
      </c>
      <c r="L36" s="94" t="s">
        <v>25</v>
      </c>
      <c r="M36" s="94" t="s">
        <v>25</v>
      </c>
      <c r="N36" s="94">
        <v>0.9</v>
      </c>
      <c r="O36" s="94">
        <v>0.9</v>
      </c>
      <c r="P36" s="109">
        <f>(Q36/O36)*1000</f>
        <v>30000</v>
      </c>
      <c r="Q36" s="111">
        <v>27</v>
      </c>
      <c r="R36" s="106">
        <f t="shared" si="0"/>
        <v>297</v>
      </c>
      <c r="S36" s="115" t="s">
        <v>38</v>
      </c>
    </row>
    <row r="37" spans="1:19" s="28" customFormat="1" ht="13.5" customHeight="1">
      <c r="A37" s="84" t="s">
        <v>85</v>
      </c>
      <c r="B37" s="94">
        <v>0</v>
      </c>
      <c r="C37" s="94">
        <v>0</v>
      </c>
      <c r="D37" s="109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105"/>
      <c r="K37" s="94" t="s">
        <v>25</v>
      </c>
      <c r="L37" s="94" t="s">
        <v>25</v>
      </c>
      <c r="M37" s="94" t="s">
        <v>25</v>
      </c>
      <c r="N37" s="94">
        <v>0.35</v>
      </c>
      <c r="O37" s="94">
        <v>0.35</v>
      </c>
      <c r="P37" s="109">
        <f>(Q37/O37)*1000</f>
        <v>16000</v>
      </c>
      <c r="Q37" s="111">
        <v>5.6</v>
      </c>
      <c r="R37" s="106">
        <f t="shared" si="0"/>
        <v>61.599999999999994</v>
      </c>
      <c r="S37" s="115" t="s">
        <v>39</v>
      </c>
    </row>
    <row r="38" spans="1:19" s="28" customFormat="1" ht="13.5" customHeight="1">
      <c r="A38" s="84" t="s">
        <v>86</v>
      </c>
      <c r="B38" s="94">
        <v>0</v>
      </c>
      <c r="C38" s="94">
        <v>0</v>
      </c>
      <c r="D38" s="109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105"/>
      <c r="K38" s="94" t="s">
        <v>25</v>
      </c>
      <c r="L38" s="94" t="s">
        <v>25</v>
      </c>
      <c r="M38" s="94" t="s">
        <v>25</v>
      </c>
      <c r="N38" s="94">
        <v>6.17</v>
      </c>
      <c r="O38" s="94">
        <v>6.17</v>
      </c>
      <c r="P38" s="109">
        <f>(Q38/O38)*1000</f>
        <v>24771.474878444085</v>
      </c>
      <c r="Q38" s="111">
        <v>152.84</v>
      </c>
      <c r="R38" s="106">
        <f t="shared" si="0"/>
        <v>1681.24</v>
      </c>
      <c r="S38" s="115" t="s">
        <v>40</v>
      </c>
    </row>
    <row r="39" spans="1:19" s="28" customFormat="1" ht="13.5" customHeight="1">
      <c r="A39" s="84" t="s">
        <v>87</v>
      </c>
      <c r="B39" s="94">
        <v>0</v>
      </c>
      <c r="C39" s="94">
        <v>0</v>
      </c>
      <c r="D39" s="109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105"/>
      <c r="K39" s="94" t="s">
        <v>25</v>
      </c>
      <c r="L39" s="94" t="s">
        <v>25</v>
      </c>
      <c r="M39" s="94" t="s">
        <v>25</v>
      </c>
      <c r="N39" s="94">
        <v>10.46</v>
      </c>
      <c r="O39" s="94">
        <v>9.83</v>
      </c>
      <c r="P39" s="109">
        <f>(Q39/O39)*1000</f>
        <v>53118.209562563585</v>
      </c>
      <c r="Q39" s="111">
        <v>522.152</v>
      </c>
      <c r="R39" s="106">
        <f t="shared" si="0"/>
        <v>5743.6720000000005</v>
      </c>
      <c r="S39" s="115" t="s">
        <v>41</v>
      </c>
    </row>
    <row r="40" spans="1:19" s="28" customFormat="1" ht="12" customHeight="1">
      <c r="A40" s="116"/>
      <c r="B40" s="94"/>
      <c r="C40" s="94"/>
      <c r="D40" s="94"/>
      <c r="E40" s="94"/>
      <c r="F40" s="94"/>
      <c r="G40" s="94"/>
      <c r="H40" s="94"/>
      <c r="I40" s="94"/>
      <c r="J40" s="105"/>
      <c r="K40" s="94"/>
      <c r="L40" s="94"/>
      <c r="M40" s="94"/>
      <c r="N40" s="94"/>
      <c r="O40" s="94"/>
      <c r="P40" s="109"/>
      <c r="Q40" s="111"/>
      <c r="R40" s="106">
        <f t="shared" si="0"/>
        <v>0</v>
      </c>
      <c r="S40" s="115"/>
    </row>
    <row r="41" spans="1:19" s="28" customFormat="1" ht="13.5" customHeight="1">
      <c r="A41" s="84" t="s">
        <v>88</v>
      </c>
      <c r="B41" s="94">
        <v>0</v>
      </c>
      <c r="C41" s="94">
        <v>0</v>
      </c>
      <c r="D41" s="109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105"/>
      <c r="K41" s="94" t="s">
        <v>25</v>
      </c>
      <c r="L41" s="94" t="s">
        <v>25</v>
      </c>
      <c r="M41" s="94" t="s">
        <v>25</v>
      </c>
      <c r="N41" s="94">
        <v>10.4</v>
      </c>
      <c r="O41" s="94">
        <v>8.1</v>
      </c>
      <c r="P41" s="109">
        <f>(Q41/O41)*1000</f>
        <v>38364.07407407407</v>
      </c>
      <c r="Q41" s="111">
        <v>310.749</v>
      </c>
      <c r="R41" s="106">
        <f t="shared" si="0"/>
        <v>3418.2390000000005</v>
      </c>
      <c r="S41" s="115" t="s">
        <v>42</v>
      </c>
    </row>
    <row r="42" spans="1:19" s="28" customFormat="1" ht="13.5" customHeight="1">
      <c r="A42" s="84" t="s">
        <v>89</v>
      </c>
      <c r="B42" s="94">
        <v>2089.38</v>
      </c>
      <c r="C42" s="94">
        <v>2064.58</v>
      </c>
      <c r="D42" s="109">
        <f>(E42/C42)*1000</f>
        <v>87854.6411376648</v>
      </c>
      <c r="E42" s="94">
        <v>181382.935</v>
      </c>
      <c r="F42" s="94">
        <v>15764.661</v>
      </c>
      <c r="G42" s="94">
        <v>2064.58</v>
      </c>
      <c r="H42" s="94">
        <v>181382.935</v>
      </c>
      <c r="I42" s="94">
        <v>15764.661</v>
      </c>
      <c r="J42" s="105"/>
      <c r="K42" s="94" t="s">
        <v>25</v>
      </c>
      <c r="L42" s="94" t="s">
        <v>25</v>
      </c>
      <c r="M42" s="94" t="s">
        <v>25</v>
      </c>
      <c r="N42" s="94">
        <v>223.63</v>
      </c>
      <c r="O42" s="94">
        <v>223.63</v>
      </c>
      <c r="P42" s="109">
        <f>(Q42/O42)*1000</f>
        <v>89372.62442427225</v>
      </c>
      <c r="Q42" s="111">
        <v>19986.4</v>
      </c>
      <c r="R42" s="106">
        <f t="shared" si="0"/>
        <v>219850.40000000002</v>
      </c>
      <c r="S42" s="115" t="s">
        <v>43</v>
      </c>
    </row>
    <row r="43" spans="1:19" s="28" customFormat="1" ht="13.5" customHeight="1">
      <c r="A43" s="84" t="s">
        <v>90</v>
      </c>
      <c r="B43" s="94">
        <v>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105"/>
      <c r="K43" s="94" t="s">
        <v>25</v>
      </c>
      <c r="L43" s="94" t="s">
        <v>25</v>
      </c>
      <c r="M43" s="94" t="s">
        <v>25</v>
      </c>
      <c r="N43" s="94">
        <v>221.97</v>
      </c>
      <c r="O43" s="94">
        <v>221.97</v>
      </c>
      <c r="P43" s="109">
        <f>(Q43/O43)*1000</f>
        <v>100190.29598594405</v>
      </c>
      <c r="Q43" s="111">
        <v>22239.24</v>
      </c>
      <c r="R43" s="106">
        <f t="shared" si="0"/>
        <v>244631.64000000004</v>
      </c>
      <c r="S43" s="115" t="s">
        <v>44</v>
      </c>
    </row>
    <row r="44" spans="1:19" s="28" customFormat="1" ht="13.5" customHeight="1">
      <c r="A44" s="84" t="s">
        <v>91</v>
      </c>
      <c r="B44" s="94">
        <v>4773.65</v>
      </c>
      <c r="C44" s="94">
        <v>4762.12</v>
      </c>
      <c r="D44" s="109">
        <f>(E44/C44)*1000</f>
        <v>78667.20347240304</v>
      </c>
      <c r="E44" s="94">
        <v>374622.663</v>
      </c>
      <c r="F44" s="94">
        <v>31694</v>
      </c>
      <c r="G44" s="94">
        <v>4762.12</v>
      </c>
      <c r="H44" s="94">
        <v>374622.663</v>
      </c>
      <c r="I44" s="94">
        <v>31694</v>
      </c>
      <c r="J44" s="105"/>
      <c r="K44" s="94" t="s">
        <v>25</v>
      </c>
      <c r="L44" s="94" t="s">
        <v>25</v>
      </c>
      <c r="M44" s="94" t="s">
        <v>25</v>
      </c>
      <c r="N44" s="94">
        <v>336.7</v>
      </c>
      <c r="O44" s="94">
        <v>336.7</v>
      </c>
      <c r="P44" s="109">
        <f>(Q44/O44)*1000</f>
        <v>102885.75586575587</v>
      </c>
      <c r="Q44" s="111">
        <v>34641.634</v>
      </c>
      <c r="R44" s="106">
        <f t="shared" si="0"/>
        <v>381057.974</v>
      </c>
      <c r="S44" s="115" t="s">
        <v>45</v>
      </c>
    </row>
    <row r="45" spans="1:19" s="28" customFormat="1" ht="13.5" customHeight="1">
      <c r="A45" s="84" t="s">
        <v>92</v>
      </c>
      <c r="B45" s="94">
        <v>5251.07</v>
      </c>
      <c r="C45" s="94">
        <v>5230.04</v>
      </c>
      <c r="D45" s="109">
        <f>(E45/C45)*1000</f>
        <v>68762.6983732438</v>
      </c>
      <c r="E45" s="94">
        <v>359631.663</v>
      </c>
      <c r="F45" s="94">
        <v>30514.77</v>
      </c>
      <c r="G45" s="94">
        <v>5230.04</v>
      </c>
      <c r="H45" s="94">
        <v>359631.663</v>
      </c>
      <c r="I45" s="94">
        <v>30514.77</v>
      </c>
      <c r="J45" s="105"/>
      <c r="K45" s="94" t="s">
        <v>25</v>
      </c>
      <c r="L45" s="94" t="s">
        <v>25</v>
      </c>
      <c r="M45" s="94" t="s">
        <v>25</v>
      </c>
      <c r="N45" s="94">
        <v>36</v>
      </c>
      <c r="O45" s="94">
        <v>36</v>
      </c>
      <c r="P45" s="109">
        <f>(Q45/O45)*1000</f>
        <v>63405.555555555555</v>
      </c>
      <c r="Q45" s="111">
        <v>2282.6</v>
      </c>
      <c r="R45" s="106">
        <f t="shared" si="0"/>
        <v>25108.6</v>
      </c>
      <c r="S45" s="115" t="s">
        <v>46</v>
      </c>
    </row>
    <row r="46" spans="1:19" s="28" customFormat="1" ht="12" customHeight="1">
      <c r="A46" s="84"/>
      <c r="B46" s="94"/>
      <c r="C46" s="94"/>
      <c r="D46" s="94"/>
      <c r="E46" s="94"/>
      <c r="F46" s="94"/>
      <c r="G46" s="94"/>
      <c r="H46" s="94"/>
      <c r="I46" s="94"/>
      <c r="J46" s="105"/>
      <c r="K46" s="94"/>
      <c r="L46" s="94"/>
      <c r="M46" s="94"/>
      <c r="N46" s="94"/>
      <c r="O46" s="94"/>
      <c r="P46" s="109"/>
      <c r="Q46" s="111"/>
      <c r="R46" s="106">
        <f t="shared" si="0"/>
        <v>0</v>
      </c>
      <c r="S46" s="115"/>
    </row>
    <row r="47" spans="1:19" s="28" customFormat="1" ht="13.5" customHeight="1">
      <c r="A47" s="84" t="s">
        <v>93</v>
      </c>
      <c r="B47" s="94">
        <v>4786.51</v>
      </c>
      <c r="C47" s="94">
        <v>4750.88</v>
      </c>
      <c r="D47" s="109">
        <f>(E47/C47)*1000</f>
        <v>69265.9218923652</v>
      </c>
      <c r="E47" s="94">
        <v>329074.083</v>
      </c>
      <c r="F47" s="94">
        <v>29945.817</v>
      </c>
      <c r="G47" s="94">
        <v>4750.88</v>
      </c>
      <c r="H47" s="94">
        <v>329074.083</v>
      </c>
      <c r="I47" s="94">
        <v>29945.817</v>
      </c>
      <c r="J47" s="105"/>
      <c r="K47" s="94" t="s">
        <v>25</v>
      </c>
      <c r="L47" s="94" t="s">
        <v>25</v>
      </c>
      <c r="M47" s="94" t="s">
        <v>25</v>
      </c>
      <c r="N47" s="94">
        <v>102.19</v>
      </c>
      <c r="O47" s="94">
        <v>100.65</v>
      </c>
      <c r="P47" s="109">
        <f>(Q47/O47)*1000</f>
        <v>70082.16592151018</v>
      </c>
      <c r="Q47" s="111">
        <v>7053.77</v>
      </c>
      <c r="R47" s="106">
        <f t="shared" si="0"/>
        <v>77591.47</v>
      </c>
      <c r="S47" s="115" t="s">
        <v>47</v>
      </c>
    </row>
    <row r="48" spans="1:19" s="28" customFormat="1" ht="13.5" customHeight="1">
      <c r="A48" s="84" t="s">
        <v>94</v>
      </c>
      <c r="B48" s="94">
        <v>3007.24</v>
      </c>
      <c r="C48" s="94">
        <v>2847.56</v>
      </c>
      <c r="D48" s="109">
        <f>(E48/C48)*1000</f>
        <v>72044.51249490792</v>
      </c>
      <c r="E48" s="94">
        <v>205151.072</v>
      </c>
      <c r="F48" s="94">
        <v>18637.11</v>
      </c>
      <c r="G48" s="94">
        <v>2847.56</v>
      </c>
      <c r="H48" s="94">
        <v>205151.072</v>
      </c>
      <c r="I48" s="94">
        <v>18637.11</v>
      </c>
      <c r="J48" s="105"/>
      <c r="K48" s="94" t="s">
        <v>25</v>
      </c>
      <c r="L48" s="94" t="s">
        <v>25</v>
      </c>
      <c r="M48" s="94" t="s">
        <v>25</v>
      </c>
      <c r="N48" s="94">
        <v>59.98</v>
      </c>
      <c r="O48" s="94">
        <v>59.98</v>
      </c>
      <c r="P48" s="109">
        <f>(Q48/O48)*1000</f>
        <v>75062.5208402801</v>
      </c>
      <c r="Q48" s="111">
        <v>4502.25</v>
      </c>
      <c r="R48" s="106">
        <f t="shared" si="0"/>
        <v>49524.75</v>
      </c>
      <c r="S48" s="115" t="s">
        <v>48</v>
      </c>
    </row>
    <row r="49" spans="1:19" s="28" customFormat="1" ht="13.5" customHeight="1">
      <c r="A49" s="84" t="s">
        <v>95</v>
      </c>
      <c r="B49" s="94">
        <v>5542.68</v>
      </c>
      <c r="C49" s="94">
        <v>5466.19</v>
      </c>
      <c r="D49" s="109">
        <f>(E49/C49)*1000</f>
        <v>66409.16433567074</v>
      </c>
      <c r="E49" s="94">
        <v>363005.11</v>
      </c>
      <c r="F49" s="94">
        <v>30857.028</v>
      </c>
      <c r="G49" s="94">
        <v>5466.19</v>
      </c>
      <c r="H49" s="94">
        <v>363005.11</v>
      </c>
      <c r="I49" s="94">
        <v>30857.028</v>
      </c>
      <c r="J49" s="105"/>
      <c r="K49" s="94" t="s">
        <v>25</v>
      </c>
      <c r="L49" s="94" t="s">
        <v>25</v>
      </c>
      <c r="M49" s="94" t="s">
        <v>25</v>
      </c>
      <c r="N49" s="94">
        <v>40.65</v>
      </c>
      <c r="O49" s="94">
        <v>40.65</v>
      </c>
      <c r="P49" s="109">
        <f>(Q49/O49)*1000</f>
        <v>78298.8437884379</v>
      </c>
      <c r="Q49" s="111">
        <v>3182.848</v>
      </c>
      <c r="R49" s="106">
        <f t="shared" si="0"/>
        <v>35011.328</v>
      </c>
      <c r="S49" s="115" t="s">
        <v>49</v>
      </c>
    </row>
    <row r="50" spans="1:19" s="28" customFormat="1" ht="13.5" customHeight="1">
      <c r="A50" s="84" t="s">
        <v>96</v>
      </c>
      <c r="B50" s="94">
        <v>0</v>
      </c>
      <c r="C50" s="94">
        <v>0</v>
      </c>
      <c r="D50" s="109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105"/>
      <c r="K50" s="94" t="s">
        <v>25</v>
      </c>
      <c r="L50" s="94" t="s">
        <v>25</v>
      </c>
      <c r="M50" s="94" t="s">
        <v>25</v>
      </c>
      <c r="N50" s="94">
        <v>203.85</v>
      </c>
      <c r="O50" s="94">
        <v>200.64</v>
      </c>
      <c r="P50" s="109">
        <f>(Q50/O50)*1000</f>
        <v>133854.78967304627</v>
      </c>
      <c r="Q50" s="111">
        <v>26856.625</v>
      </c>
      <c r="R50" s="106">
        <f t="shared" si="0"/>
        <v>295422.875</v>
      </c>
      <c r="S50" s="115" t="s">
        <v>50</v>
      </c>
    </row>
    <row r="51" spans="1:19" s="28" customFormat="1" ht="13.5" customHeight="1">
      <c r="A51" s="84" t="s">
        <v>97</v>
      </c>
      <c r="B51" s="94">
        <v>2100.73</v>
      </c>
      <c r="C51" s="94">
        <v>1944.9</v>
      </c>
      <c r="D51" s="109">
        <f>(E51/C51)*1000</f>
        <v>71628.87037893978</v>
      </c>
      <c r="E51" s="94">
        <v>139310.99</v>
      </c>
      <c r="F51" s="94">
        <v>12684.344</v>
      </c>
      <c r="G51" s="94">
        <v>1944.9</v>
      </c>
      <c r="H51" s="94">
        <v>139310.99</v>
      </c>
      <c r="I51" s="94">
        <v>12684.344</v>
      </c>
      <c r="J51" s="105"/>
      <c r="K51" s="94" t="s">
        <v>25</v>
      </c>
      <c r="L51" s="94" t="s">
        <v>25</v>
      </c>
      <c r="M51" s="94" t="s">
        <v>25</v>
      </c>
      <c r="N51" s="94">
        <v>17.4</v>
      </c>
      <c r="O51" s="94">
        <v>17.4</v>
      </c>
      <c r="P51" s="109">
        <f>(Q51/O51)*1000</f>
        <v>43773.5632183908</v>
      </c>
      <c r="Q51" s="111">
        <v>761.66</v>
      </c>
      <c r="R51" s="106">
        <f t="shared" si="0"/>
        <v>8378.26</v>
      </c>
      <c r="S51" s="115" t="s">
        <v>51</v>
      </c>
    </row>
    <row r="52" spans="1:19" s="28" customFormat="1" ht="13.5" customHeight="1">
      <c r="A52" s="84" t="s">
        <v>98</v>
      </c>
      <c r="B52" s="94">
        <v>0</v>
      </c>
      <c r="C52" s="94">
        <v>0</v>
      </c>
      <c r="D52" s="109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105"/>
      <c r="K52" s="94" t="s">
        <v>25</v>
      </c>
      <c r="L52" s="94" t="s">
        <v>25</v>
      </c>
      <c r="M52" s="94" t="s">
        <v>25</v>
      </c>
      <c r="N52" s="94">
        <v>0</v>
      </c>
      <c r="O52" s="94">
        <v>0</v>
      </c>
      <c r="P52" s="109">
        <v>0</v>
      </c>
      <c r="Q52" s="111">
        <v>0</v>
      </c>
      <c r="R52" s="106">
        <f t="shared" si="0"/>
        <v>0</v>
      </c>
      <c r="S52" s="115" t="s">
        <v>52</v>
      </c>
    </row>
    <row r="53" spans="1:19" s="28" customFormat="1" ht="12" customHeight="1">
      <c r="A53" s="84"/>
      <c r="B53" s="94"/>
      <c r="C53" s="94"/>
      <c r="D53" s="94"/>
      <c r="E53" s="94"/>
      <c r="F53" s="94"/>
      <c r="G53" s="94"/>
      <c r="H53" s="94"/>
      <c r="I53" s="94"/>
      <c r="J53" s="105"/>
      <c r="K53" s="94"/>
      <c r="L53" s="94"/>
      <c r="M53" s="94"/>
      <c r="N53" s="117"/>
      <c r="O53" s="117"/>
      <c r="P53" s="118"/>
      <c r="Q53" s="119"/>
      <c r="R53" s="106">
        <f t="shared" si="0"/>
        <v>0</v>
      </c>
      <c r="S53" s="115"/>
    </row>
    <row r="54" spans="1:19" s="28" customFormat="1" ht="13.5" customHeight="1">
      <c r="A54" s="84" t="s">
        <v>99</v>
      </c>
      <c r="B54" s="94">
        <v>0</v>
      </c>
      <c r="C54" s="94">
        <v>0</v>
      </c>
      <c r="D54" s="109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105"/>
      <c r="K54" s="94" t="s">
        <v>25</v>
      </c>
      <c r="L54" s="94" t="s">
        <v>25</v>
      </c>
      <c r="M54" s="94" t="s">
        <v>25</v>
      </c>
      <c r="N54" s="117">
        <v>0</v>
      </c>
      <c r="O54" s="117">
        <v>0</v>
      </c>
      <c r="P54" s="118">
        <v>0</v>
      </c>
      <c r="Q54" s="119">
        <v>0</v>
      </c>
      <c r="R54" s="106">
        <f t="shared" si="0"/>
        <v>0</v>
      </c>
      <c r="S54" s="115" t="s">
        <v>53</v>
      </c>
    </row>
    <row r="55" spans="1:19" s="28" customFormat="1" ht="13.5" customHeight="1">
      <c r="A55" s="84" t="s">
        <v>100</v>
      </c>
      <c r="B55" s="94">
        <v>0</v>
      </c>
      <c r="C55" s="94">
        <v>0</v>
      </c>
      <c r="D55" s="109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105"/>
      <c r="K55" s="94" t="s">
        <v>25</v>
      </c>
      <c r="L55" s="94" t="s">
        <v>25</v>
      </c>
      <c r="M55" s="94" t="s">
        <v>25</v>
      </c>
      <c r="N55" s="117">
        <v>0.5</v>
      </c>
      <c r="O55" s="117">
        <v>0.5</v>
      </c>
      <c r="P55" s="118">
        <f>(Q55/O55)*1000</f>
        <v>50000</v>
      </c>
      <c r="Q55" s="119">
        <v>25</v>
      </c>
      <c r="R55" s="106">
        <f t="shared" si="0"/>
        <v>275</v>
      </c>
      <c r="S55" s="115" t="s">
        <v>54</v>
      </c>
    </row>
    <row r="56" spans="1:19" s="28" customFormat="1" ht="13.5" customHeight="1">
      <c r="A56" s="84" t="s">
        <v>101</v>
      </c>
      <c r="B56" s="94">
        <v>0</v>
      </c>
      <c r="C56" s="94">
        <v>0</v>
      </c>
      <c r="D56" s="109">
        <v>0</v>
      </c>
      <c r="E56" s="94">
        <v>0</v>
      </c>
      <c r="F56" s="120">
        <v>0</v>
      </c>
      <c r="G56" s="94">
        <v>0</v>
      </c>
      <c r="H56" s="94">
        <v>0</v>
      </c>
      <c r="I56" s="120">
        <v>0</v>
      </c>
      <c r="J56" s="105"/>
      <c r="K56" s="94" t="s">
        <v>25</v>
      </c>
      <c r="L56" s="94" t="s">
        <v>25</v>
      </c>
      <c r="M56" s="94" t="s">
        <v>25</v>
      </c>
      <c r="N56" s="117">
        <v>0</v>
      </c>
      <c r="O56" s="117">
        <v>0</v>
      </c>
      <c r="P56" s="118">
        <v>0</v>
      </c>
      <c r="Q56" s="119">
        <v>0</v>
      </c>
      <c r="R56" s="106">
        <f t="shared" si="0"/>
        <v>0</v>
      </c>
      <c r="S56" s="115" t="s">
        <v>55</v>
      </c>
    </row>
    <row r="57" spans="1:19" s="28" customFormat="1" ht="13.5" customHeight="1">
      <c r="A57" s="84" t="s">
        <v>102</v>
      </c>
      <c r="B57" s="94">
        <v>2.11</v>
      </c>
      <c r="C57" s="94">
        <v>2.11</v>
      </c>
      <c r="D57" s="109">
        <f>(E57/C57)*1000</f>
        <v>74298.57819905215</v>
      </c>
      <c r="E57" s="94">
        <v>156.77</v>
      </c>
      <c r="F57" s="94">
        <v>11.06</v>
      </c>
      <c r="G57" s="94">
        <v>2.11</v>
      </c>
      <c r="H57" s="94">
        <v>156.77</v>
      </c>
      <c r="I57" s="94">
        <v>11.06</v>
      </c>
      <c r="J57" s="105"/>
      <c r="K57" s="94" t="s">
        <v>25</v>
      </c>
      <c r="L57" s="94" t="s">
        <v>25</v>
      </c>
      <c r="M57" s="94" t="s">
        <v>25</v>
      </c>
      <c r="N57" s="117">
        <v>1.2</v>
      </c>
      <c r="O57" s="117">
        <v>1.2</v>
      </c>
      <c r="P57" s="118">
        <f>(Q57/O57)*1000</f>
        <v>65000</v>
      </c>
      <c r="Q57" s="119">
        <v>78</v>
      </c>
      <c r="R57" s="106">
        <f t="shared" si="0"/>
        <v>858</v>
      </c>
      <c r="S57" s="115" t="s">
        <v>56</v>
      </c>
    </row>
    <row r="58" spans="1:19" s="28" customFormat="1" ht="13.5" customHeight="1">
      <c r="A58" s="84" t="s">
        <v>103</v>
      </c>
      <c r="B58" s="94">
        <v>260.94</v>
      </c>
      <c r="C58" s="94">
        <v>257.91</v>
      </c>
      <c r="D58" s="109">
        <f>(E58/C58)*1000</f>
        <v>80320.94529099298</v>
      </c>
      <c r="E58" s="94">
        <v>20715.575</v>
      </c>
      <c r="F58" s="94">
        <v>1855.524</v>
      </c>
      <c r="G58" s="94">
        <v>257.91</v>
      </c>
      <c r="H58" s="94">
        <v>20715.575</v>
      </c>
      <c r="I58" s="94">
        <v>1855.524</v>
      </c>
      <c r="J58" s="105"/>
      <c r="K58" s="94" t="s">
        <v>25</v>
      </c>
      <c r="L58" s="94" t="s">
        <v>25</v>
      </c>
      <c r="M58" s="94" t="s">
        <v>25</v>
      </c>
      <c r="N58" s="117">
        <v>0.6</v>
      </c>
      <c r="O58" s="117">
        <v>0.6</v>
      </c>
      <c r="P58" s="118">
        <f>(Q58/O58)*1000</f>
        <v>80000</v>
      </c>
      <c r="Q58" s="119">
        <v>48</v>
      </c>
      <c r="R58" s="106">
        <f t="shared" si="0"/>
        <v>528</v>
      </c>
      <c r="S58" s="115" t="s">
        <v>57</v>
      </c>
    </row>
    <row r="59" spans="1:19" s="28" customFormat="1" ht="10.5" customHeight="1">
      <c r="A59" s="121"/>
      <c r="B59" s="122"/>
      <c r="C59" s="122"/>
      <c r="D59" s="123"/>
      <c r="E59" s="122"/>
      <c r="F59" s="124"/>
      <c r="G59" s="122"/>
      <c r="H59" s="122"/>
      <c r="I59" s="122"/>
      <c r="J59" s="21"/>
      <c r="K59" s="122"/>
      <c r="L59" s="122"/>
      <c r="M59" s="122"/>
      <c r="N59" s="122"/>
      <c r="O59" s="122"/>
      <c r="P59" s="122"/>
      <c r="Q59" s="62"/>
      <c r="R59" s="122"/>
      <c r="S59" s="125"/>
    </row>
    <row r="60" spans="1:12" s="28" customFormat="1" ht="13.5" customHeight="1">
      <c r="A60" s="126" t="s">
        <v>104</v>
      </c>
      <c r="B60" s="126"/>
      <c r="C60" s="21"/>
      <c r="D60" s="21"/>
      <c r="E60" s="21"/>
      <c r="F60" s="127"/>
      <c r="G60" s="21"/>
      <c r="J60" s="128"/>
      <c r="K60" s="28" t="s">
        <v>105</v>
      </c>
      <c r="L60" s="129"/>
    </row>
    <row r="61" spans="1:11" s="28" customFormat="1" ht="13.5" customHeight="1">
      <c r="A61" s="130" t="s">
        <v>106</v>
      </c>
      <c r="F61" s="131"/>
      <c r="H61" s="21"/>
      <c r="J61" s="132"/>
      <c r="K61" s="130" t="s">
        <v>107</v>
      </c>
    </row>
  </sheetData>
  <mergeCells count="15">
    <mergeCell ref="A60:B60"/>
    <mergeCell ref="N5:Q5"/>
    <mergeCell ref="D5:E5"/>
    <mergeCell ref="K2:S2"/>
    <mergeCell ref="K3:S3"/>
    <mergeCell ref="A2:I2"/>
    <mergeCell ref="A3:I3"/>
    <mergeCell ref="S7:S9"/>
    <mergeCell ref="G7:H7"/>
    <mergeCell ref="G8:H8"/>
    <mergeCell ref="A7:A9"/>
    <mergeCell ref="B7:E7"/>
    <mergeCell ref="B8:E8"/>
    <mergeCell ref="K7:L7"/>
    <mergeCell ref="K8:L8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2003-06-25T08:02:03Z</dcterms:created>
  <dcterms:modified xsi:type="dcterms:W3CDTF">2003-06-25T08:13:02Z</dcterms:modified>
  <cp:category/>
  <cp:version/>
  <cp:contentType/>
  <cp:contentStatus/>
</cp:coreProperties>
</file>