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36" sheetId="1" r:id="rId1"/>
  </sheets>
  <definedNames/>
  <calcPr fullCalcOnLoad="1"/>
</workbook>
</file>

<file path=xl/sharedStrings.xml><?xml version="1.0" encoding="utf-8"?>
<sst xmlns="http://schemas.openxmlformats.org/spreadsheetml/2006/main" count="196" uniqueCount="134">
  <si>
    <t xml:space="preserve">AG.  STATISTICS YEARBOOK 2002     137   </t>
  </si>
  <si>
    <t xml:space="preserve">AG.  STATISTICS YEARBOOK 2000     137   </t>
  </si>
  <si>
    <t xml:space="preserve">   1.  Cattle</t>
  </si>
  <si>
    <t>年底頭數</t>
  </si>
  <si>
    <t>生</t>
  </si>
  <si>
    <t>Head on Farms, at the Year End.</t>
  </si>
  <si>
    <t>Head</t>
  </si>
  <si>
    <t xml:space="preserve"> born</t>
  </si>
  <si>
    <t xml:space="preserve">     Head died</t>
  </si>
  <si>
    <t>Head Slaughtered</t>
  </si>
  <si>
    <t>合計</t>
  </si>
  <si>
    <t>水牛</t>
  </si>
  <si>
    <t>黃牛及</t>
  </si>
  <si>
    <t>荷蘭牛</t>
  </si>
  <si>
    <t>頭數</t>
  </si>
  <si>
    <t>重量</t>
  </si>
  <si>
    <t xml:space="preserve"> Buffaloes</t>
  </si>
  <si>
    <t>and Hybrid Cattle</t>
  </si>
  <si>
    <t>Holsteins</t>
  </si>
  <si>
    <t>雜種牛</t>
  </si>
  <si>
    <t>Year, District</t>
  </si>
  <si>
    <t>Total</t>
  </si>
  <si>
    <t>戶數</t>
  </si>
  <si>
    <t>Yellow</t>
  </si>
  <si>
    <t>Number</t>
  </si>
  <si>
    <t>and Hybrid</t>
  </si>
  <si>
    <t>and Hybrid</t>
  </si>
  <si>
    <t>Carcass</t>
  </si>
  <si>
    <t>of Farm</t>
  </si>
  <si>
    <t>of Hand</t>
  </si>
  <si>
    <t>Buffaloes</t>
  </si>
  <si>
    <t>Cattle</t>
  </si>
  <si>
    <t>Total</t>
  </si>
  <si>
    <t>Head</t>
  </si>
  <si>
    <t>Weight</t>
  </si>
  <si>
    <t>頭</t>
  </si>
  <si>
    <t>戶</t>
  </si>
  <si>
    <t>公噸</t>
  </si>
  <si>
    <t>head</t>
  </si>
  <si>
    <t>farm</t>
  </si>
  <si>
    <t>m.t.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</si>
  <si>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</si>
  <si>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</si>
  <si>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</si>
  <si>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</si>
  <si>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</si>
  <si>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</si>
  <si>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</si>
  <si>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</si>
  <si>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</si>
  <si>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</si>
  <si>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</si>
  <si>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Taipei City</t>
  </si>
  <si>
    <t xml:space="preserve"> Taipei Municipality</t>
  </si>
  <si>
    <t xml:space="preserve"> Kaohsiung City</t>
  </si>
  <si>
    <t xml:space="preserve"> Kaohsiung Municipality</t>
  </si>
  <si>
    <t xml:space="preserve"> Taiwan Province</t>
  </si>
  <si>
    <t xml:space="preserve"> Taipei County</t>
  </si>
  <si>
    <t xml:space="preserve"> Taipei Hsien</t>
  </si>
  <si>
    <t xml:space="preserve"> Yilan County</t>
  </si>
  <si>
    <t xml:space="preserve"> Yilan Hsien</t>
  </si>
  <si>
    <t xml:space="preserve"> Taoyuan County</t>
  </si>
  <si>
    <t xml:space="preserve"> Taoyuan Hsien</t>
  </si>
  <si>
    <t xml:space="preserve"> Hsinchu County</t>
  </si>
  <si>
    <t xml:space="preserve"> Hsinchu Hsien</t>
  </si>
  <si>
    <t xml:space="preserve"> Miaoli County</t>
  </si>
  <si>
    <t xml:space="preserve"> Miaoli Hsien</t>
  </si>
  <si>
    <t xml:space="preserve"> Taichung County</t>
  </si>
  <si>
    <t xml:space="preserve"> Taichung Hsien</t>
  </si>
  <si>
    <t xml:space="preserve"> Changhua County</t>
  </si>
  <si>
    <t xml:space="preserve"> Changhwa Hsien</t>
  </si>
  <si>
    <t xml:space="preserve"> Nantou County</t>
  </si>
  <si>
    <t xml:space="preserve"> Nantou Hsien</t>
  </si>
  <si>
    <t xml:space="preserve"> Yunlin County</t>
  </si>
  <si>
    <t xml:space="preserve"> Yunlin Hsien</t>
  </si>
  <si>
    <t xml:space="preserve"> Chiayi County</t>
  </si>
  <si>
    <t xml:space="preserve"> Chiayi Hsien</t>
  </si>
  <si>
    <t xml:space="preserve"> Tainan County</t>
  </si>
  <si>
    <t xml:space="preserve"> Tainan Hsien</t>
  </si>
  <si>
    <t xml:space="preserve"> Kaohsiung County</t>
  </si>
  <si>
    <t xml:space="preserve"> Kaohsiung Hsien</t>
  </si>
  <si>
    <t xml:space="preserve"> Pingtung County</t>
  </si>
  <si>
    <t xml:space="preserve"> Pingtung Hsien</t>
  </si>
  <si>
    <t xml:space="preserve"> Taitung County</t>
  </si>
  <si>
    <t xml:space="preserve"> Taitung Hsien</t>
  </si>
  <si>
    <t xml:space="preserve"> Hualien County</t>
  </si>
  <si>
    <t xml:space="preserve"> Hualien Hsien</t>
  </si>
  <si>
    <t xml:space="preserve"> Penghu County</t>
  </si>
  <si>
    <t xml:space="preserve"> Penghu Hsien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</si>
  <si>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</si>
  <si>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</si>
  <si>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</si>
  <si>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</si>
  <si>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</si>
  <si>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Source : Central Region Office, COA, Executive Yuan.</t>
  </si>
  <si>
    <r>
      <t xml:space="preserve">   136     91</t>
    </r>
    <r>
      <rPr>
        <sz val="8"/>
        <rFont val="標楷體"/>
        <family val="4"/>
      </rPr>
      <t>年農業統計年報</t>
    </r>
  </si>
  <si>
    <r>
      <t xml:space="preserve">  1.  </t>
    </r>
    <r>
      <rPr>
        <sz val="14"/>
        <rFont val="標楷體"/>
        <family val="4"/>
      </rPr>
      <t>牛</t>
    </r>
    <r>
      <rPr>
        <sz val="14"/>
        <rFont val="Times New Roman"/>
        <family val="1"/>
      </rPr>
      <t xml:space="preserve">     </t>
    </r>
  </si>
  <si>
    <r>
      <t>產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數</t>
    </r>
  </si>
  <si>
    <r>
      <t>死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數</t>
    </r>
  </si>
  <si>
    <r>
      <t>屠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數</t>
    </r>
  </si>
  <si>
    <r>
      <t>水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牛</t>
    </r>
  </si>
  <si>
    <r>
      <t>黃牛及雜種牛</t>
    </r>
    <r>
      <rPr>
        <sz val="8"/>
        <rFont val="Times New Roman"/>
        <family val="1"/>
      </rPr>
      <t xml:space="preserve"> Yellow</t>
    </r>
  </si>
  <si>
    <r>
      <t>荷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牛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</si>
  <si>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</si>
  <si>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</si>
  <si>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    </t>
    </r>
    <r>
      <rPr>
        <sz val="8"/>
        <rFont val="標楷體"/>
        <family val="4"/>
      </rPr>
      <t>年</t>
    </r>
  </si>
  <si>
    <t>民  國    81        年</t>
  </si>
  <si>
    <r>
      <t xml:space="preserve">民  國    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 xml:space="preserve">        年</t>
    </r>
  </si>
  <si>
    <t xml:space="preserve">        2001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</si>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</sst>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8" applyFont="1" applyAlignment="1">
      <alignment/>
      <protection/>
    </xf>
    <xf numFmtId="0" fontId="7" fillId="0" borderId="0" xfId="18" applyFont="1" applyBorder="1" applyAlignment="1">
      <alignment/>
      <protection/>
    </xf>
    <xf numFmtId="0" fontId="8" fillId="0" borderId="0" xfId="18" applyFont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10" fillId="0" borderId="0" xfId="17" applyFont="1" applyAlignment="1">
      <alignment horizontal="centerContinuous" vertical="top"/>
      <protection/>
    </xf>
    <xf numFmtId="0" fontId="7" fillId="0" borderId="0" xfId="18" applyFont="1" applyAlignment="1">
      <alignment horizontal="centerContinuous"/>
      <protection/>
    </xf>
    <xf numFmtId="0" fontId="10" fillId="0" borderId="0" xfId="18" applyFont="1" applyAlignment="1">
      <alignment horizontal="centerContinuous" vertical="top"/>
      <protection/>
    </xf>
    <xf numFmtId="0" fontId="7" fillId="0" borderId="0" xfId="18" applyFont="1" applyAlignment="1">
      <alignment horizontal="left"/>
      <protection/>
    </xf>
    <xf numFmtId="0" fontId="11" fillId="0" borderId="0" xfId="18" applyFont="1" applyAlignment="1">
      <alignment/>
      <protection/>
    </xf>
    <xf numFmtId="0" fontId="12" fillId="0" borderId="0" xfId="18" applyFont="1" applyAlignment="1">
      <alignment/>
      <protection/>
    </xf>
    <xf numFmtId="0" fontId="5" fillId="0" borderId="1" xfId="18" applyFont="1" applyBorder="1" applyAlignment="1">
      <alignment/>
      <protection/>
    </xf>
    <xf numFmtId="0" fontId="5" fillId="0" borderId="0" xfId="18" applyFont="1" applyBorder="1" applyAlignment="1">
      <alignment/>
      <protection/>
    </xf>
    <xf numFmtId="0" fontId="5" fillId="0" borderId="1" xfId="18" applyFont="1" applyBorder="1" applyAlignment="1">
      <alignment horizontal="left"/>
      <protection/>
    </xf>
    <xf numFmtId="0" fontId="5" fillId="0" borderId="0" xfId="18" applyFont="1" applyAlignment="1">
      <alignment/>
      <protection/>
    </xf>
    <xf numFmtId="0" fontId="8" fillId="0" borderId="2" xfId="18" applyFont="1" applyBorder="1" applyAlignment="1">
      <alignment vertical="center"/>
      <protection/>
    </xf>
    <xf numFmtId="0" fontId="4" fillId="0" borderId="0" xfId="18" applyFont="1" applyBorder="1" applyAlignment="1">
      <alignment horizontal="centerContinuous" vertical="center"/>
      <protection/>
    </xf>
    <xf numFmtId="0" fontId="8" fillId="0" borderId="0" xfId="18" applyFont="1" applyBorder="1" applyAlignment="1">
      <alignment horizontal="centerContinuous" vertical="center"/>
      <protection/>
    </xf>
    <xf numFmtId="0" fontId="4" fillId="0" borderId="3" xfId="18" applyFont="1" applyBorder="1" applyAlignment="1">
      <alignment horizontal="distributed"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4" xfId="18" applyFont="1" applyBorder="1" applyAlignment="1">
      <alignment horizontal="centerContinuous" vertical="center"/>
      <protection/>
    </xf>
    <xf numFmtId="0" fontId="8" fillId="0" borderId="2" xfId="18" applyFont="1" applyBorder="1" applyAlignment="1">
      <alignment horizontal="centerContinuous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8" fillId="0" borderId="0" xfId="18" applyFont="1" applyBorder="1" applyAlignment="1">
      <alignment/>
      <protection/>
    </xf>
    <xf numFmtId="0" fontId="8" fillId="0" borderId="5" xfId="18" applyFont="1" applyBorder="1" applyAlignment="1">
      <alignment horizontal="centerContinuous" vertical="center"/>
      <protection/>
    </xf>
    <xf numFmtId="0" fontId="8" fillId="0" borderId="6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Continuous" vertical="center"/>
      <protection/>
    </xf>
    <xf numFmtId="0" fontId="8" fillId="0" borderId="8" xfId="18" applyFont="1" applyBorder="1" applyAlignment="1">
      <alignment horizontal="centerContinuous" vertical="center"/>
      <protection/>
    </xf>
    <xf numFmtId="0" fontId="7" fillId="0" borderId="2" xfId="18" applyFont="1" applyBorder="1" applyAlignment="1">
      <alignment/>
      <protection/>
    </xf>
    <xf numFmtId="0" fontId="4" fillId="0" borderId="9" xfId="18" applyFont="1" applyBorder="1" applyAlignment="1">
      <alignment horizontal="distributed" vertical="center"/>
      <protection/>
    </xf>
    <xf numFmtId="0" fontId="4" fillId="0" borderId="10" xfId="18" applyFont="1" applyBorder="1" applyAlignment="1">
      <alignment horizontal="centerContinuous" vertical="center"/>
      <protection/>
    </xf>
    <xf numFmtId="0" fontId="8" fillId="0" borderId="10" xfId="18" applyFont="1" applyBorder="1" applyAlignment="1">
      <alignment horizontal="centerContinuous" vertical="center"/>
      <protection/>
    </xf>
    <xf numFmtId="0" fontId="8" fillId="0" borderId="11" xfId="18" applyFont="1" applyBorder="1" applyAlignment="1">
      <alignment horizontal="centerContinuous" vertical="center"/>
      <protection/>
    </xf>
    <xf numFmtId="0" fontId="4" fillId="0" borderId="12" xfId="18" applyFont="1" applyBorder="1" applyAlignment="1">
      <alignment horizontal="distributed" vertical="center"/>
      <protection/>
    </xf>
    <xf numFmtId="0" fontId="8" fillId="0" borderId="0" xfId="18" applyFont="1" applyBorder="1" applyAlignment="1">
      <alignment horizontal="distributed" vertical="center"/>
      <protection/>
    </xf>
    <xf numFmtId="0" fontId="4" fillId="0" borderId="13" xfId="18" applyFont="1" applyBorder="1" applyAlignment="1">
      <alignment horizontal="distributed" vertical="center"/>
      <protection/>
    </xf>
    <xf numFmtId="0" fontId="4" fillId="0" borderId="14" xfId="18" applyFont="1" applyBorder="1" applyAlignment="1">
      <alignment horizontal="distributed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4" fillId="0" borderId="2" xfId="16" applyFont="1" applyBorder="1" applyAlignment="1" quotePrefix="1">
      <alignment horizontal="center" vertical="center"/>
      <protection/>
    </xf>
    <xf numFmtId="0" fontId="8" fillId="0" borderId="15" xfId="18" applyFont="1" applyBorder="1" applyAlignment="1">
      <alignment horizontal="centerContinuous"/>
      <protection/>
    </xf>
    <xf numFmtId="0" fontId="8" fillId="0" borderId="16" xfId="18" applyFont="1" applyBorder="1" applyAlignment="1">
      <alignment horizontal="centerContinuous"/>
      <protection/>
    </xf>
    <xf numFmtId="0" fontId="8" fillId="0" borderId="4" xfId="18" applyFont="1" applyBorder="1" applyAlignment="1">
      <alignment horizontal="centerContinuous"/>
      <protection/>
    </xf>
    <xf numFmtId="0" fontId="8" fillId="0" borderId="0" xfId="18" applyFont="1" applyBorder="1" applyAlignment="1">
      <alignment horizontal="centerContinuous"/>
      <protection/>
    </xf>
    <xf numFmtId="0" fontId="8" fillId="0" borderId="17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8" fillId="0" borderId="4" xfId="18" applyFont="1" applyBorder="1" applyAlignment="1">
      <alignment/>
      <protection/>
    </xf>
    <xf numFmtId="0" fontId="4" fillId="0" borderId="4" xfId="18" applyFont="1" applyBorder="1" applyAlignment="1">
      <alignment horizontal="distributed"/>
      <protection/>
    </xf>
    <xf numFmtId="0" fontId="8" fillId="0" borderId="4" xfId="18" applyFont="1" applyBorder="1" applyAlignment="1">
      <alignment horizontal="center"/>
      <protection/>
    </xf>
    <xf numFmtId="0" fontId="8" fillId="0" borderId="2" xfId="18" applyFont="1" applyBorder="1" applyAlignment="1">
      <alignment horizontal="center"/>
      <protection/>
    </xf>
    <xf numFmtId="0" fontId="8" fillId="0" borderId="0" xfId="16" applyFont="1" applyBorder="1" applyAlignment="1">
      <alignment horizontal="center" vertical="center"/>
      <protection/>
    </xf>
    <xf numFmtId="0" fontId="8" fillId="0" borderId="2" xfId="18" applyFont="1" applyBorder="1" applyAlignment="1">
      <alignment/>
      <protection/>
    </xf>
    <xf numFmtId="0" fontId="8" fillId="0" borderId="15" xfId="18" applyFont="1" applyBorder="1" applyAlignment="1">
      <alignment horizontal="center"/>
      <protection/>
    </xf>
    <xf numFmtId="0" fontId="8" fillId="0" borderId="17" xfId="18" applyFont="1" applyBorder="1" applyAlignment="1">
      <alignment horizontal="distributed" vertical="center"/>
      <protection/>
    </xf>
    <xf numFmtId="0" fontId="8" fillId="0" borderId="4" xfId="18" applyFont="1" applyBorder="1" applyAlignment="1">
      <alignment horizontal="distributed" vertical="center"/>
      <protection/>
    </xf>
    <xf numFmtId="0" fontId="8" fillId="0" borderId="2" xfId="18" applyFont="1" applyBorder="1" applyAlignment="1">
      <alignment horizontal="distributed" vertical="center"/>
      <protection/>
    </xf>
    <xf numFmtId="0" fontId="8" fillId="0" borderId="17" xfId="18" applyFont="1" applyBorder="1" applyAlignment="1">
      <alignment/>
      <protection/>
    </xf>
    <xf numFmtId="0" fontId="13" fillId="0" borderId="4" xfId="18" applyFont="1" applyBorder="1" applyAlignment="1">
      <alignment horizontal="center"/>
      <protection/>
    </xf>
    <xf numFmtId="0" fontId="8" fillId="0" borderId="0" xfId="18" applyFont="1" applyBorder="1" applyAlignment="1">
      <alignment horizontal="left"/>
      <protection/>
    </xf>
    <xf numFmtId="0" fontId="14" fillId="0" borderId="18" xfId="18" applyFont="1" applyBorder="1" applyAlignment="1">
      <alignment/>
      <protection/>
    </xf>
    <xf numFmtId="0" fontId="8" fillId="0" borderId="19" xfId="18" applyFont="1" applyBorder="1" applyAlignment="1">
      <alignment horizontal="center"/>
      <protection/>
    </xf>
    <xf numFmtId="0" fontId="8" fillId="0" borderId="20" xfId="18" applyFont="1" applyBorder="1" applyAlignment="1">
      <alignment horizontal="center"/>
      <protection/>
    </xf>
    <xf numFmtId="0" fontId="8" fillId="0" borderId="18" xfId="18" applyFont="1" applyBorder="1" applyAlignment="1">
      <alignment horizontal="center"/>
      <protection/>
    </xf>
    <xf numFmtId="0" fontId="8" fillId="0" borderId="1" xfId="18" applyFont="1" applyBorder="1" applyAlignment="1">
      <alignment horizontal="left"/>
      <protection/>
    </xf>
    <xf numFmtId="0" fontId="8" fillId="0" borderId="1" xfId="18" applyFont="1" applyBorder="1" applyAlignment="1">
      <alignment horizontal="center"/>
      <protection/>
    </xf>
    <xf numFmtId="0" fontId="15" fillId="0" borderId="2" xfId="18" applyFont="1" applyBorder="1" applyAlignment="1">
      <alignment/>
      <protection/>
    </xf>
    <xf numFmtId="0" fontId="16" fillId="0" borderId="0" xfId="18" applyFont="1" applyAlignment="1">
      <alignment horizontal="right"/>
      <protection/>
    </xf>
    <xf numFmtId="0" fontId="15" fillId="0" borderId="0" xfId="18" applyFont="1" applyBorder="1" applyAlignment="1">
      <alignment horizontal="right"/>
      <protection/>
    </xf>
    <xf numFmtId="0" fontId="16" fillId="0" borderId="2" xfId="18" applyFont="1" applyBorder="1" applyAlignment="1">
      <alignment horizontal="right"/>
      <protection/>
    </xf>
    <xf numFmtId="0" fontId="15" fillId="0" borderId="0" xfId="18" applyFont="1" applyBorder="1" applyAlignment="1">
      <alignment horizontal="left"/>
      <protection/>
    </xf>
    <xf numFmtId="0" fontId="15" fillId="0" borderId="0" xfId="18" applyFont="1" applyAlignment="1">
      <alignment/>
      <protection/>
    </xf>
    <xf numFmtId="0" fontId="15" fillId="0" borderId="0" xfId="18" applyFont="1" applyAlignment="1">
      <alignment horizontal="right"/>
      <protection/>
    </xf>
    <xf numFmtId="0" fontId="15" fillId="0" borderId="2" xfId="18" applyFont="1" applyBorder="1" applyAlignment="1">
      <alignment horizontal="right"/>
      <protection/>
    </xf>
    <xf numFmtId="0" fontId="8" fillId="0" borderId="0" xfId="18" applyFont="1" applyAlignment="1" quotePrefix="1">
      <alignment/>
      <protection/>
    </xf>
    <xf numFmtId="0" fontId="4" fillId="0" borderId="2" xfId="16" applyFont="1" applyBorder="1" applyAlignment="1">
      <alignment horizontal="center" vertical="center"/>
      <protection/>
    </xf>
    <xf numFmtId="177" fontId="8" fillId="0" borderId="0" xfId="18" applyNumberFormat="1" applyFont="1" applyAlignment="1" applyProtection="1">
      <alignment horizontal="right" vertical="center"/>
      <protection locked="0"/>
    </xf>
    <xf numFmtId="184" fontId="8" fillId="0" borderId="0" xfId="18" applyNumberFormat="1" applyFont="1" applyAlignment="1" applyProtection="1">
      <alignment horizontal="right" vertical="center"/>
      <protection locked="0"/>
    </xf>
    <xf numFmtId="177" fontId="8" fillId="0" borderId="0" xfId="18" applyNumberFormat="1" applyFont="1" applyBorder="1" applyAlignment="1" applyProtection="1">
      <alignment horizontal="right" vertical="center"/>
      <protection locked="0"/>
    </xf>
    <xf numFmtId="184" fontId="8" fillId="0" borderId="0" xfId="18" applyNumberFormat="1" applyFont="1" applyBorder="1" applyAlignment="1" applyProtection="1">
      <alignment horizontal="right" vertical="center"/>
      <protection locked="0"/>
    </xf>
    <xf numFmtId="184" fontId="8" fillId="0" borderId="2" xfId="18" applyNumberFormat="1" applyFont="1" applyBorder="1" applyAlignment="1" applyProtection="1">
      <alignment horizontal="right" vertical="center"/>
      <protection locked="0"/>
    </xf>
    <xf numFmtId="184" fontId="8" fillId="0" borderId="0" xfId="18" applyNumberFormat="1" applyFont="1" applyBorder="1" applyAlignment="1" applyProtection="1">
      <alignment horizontal="left" vertical="center"/>
      <protection locked="0"/>
    </xf>
    <xf numFmtId="0" fontId="8" fillId="0" borderId="0" xfId="18" applyFont="1" applyAlignment="1" applyProtection="1" quotePrefix="1">
      <alignment vertical="center"/>
      <protection locked="0"/>
    </xf>
    <xf numFmtId="0" fontId="8" fillId="0" borderId="0" xfId="18" applyFont="1" applyAlignment="1">
      <alignment vertical="center"/>
      <protection/>
    </xf>
    <xf numFmtId="185" fontId="8" fillId="0" borderId="0" xfId="18" applyNumberFormat="1" applyFont="1" applyAlignment="1" applyProtection="1">
      <alignment horizontal="right" vertical="center"/>
      <protection locked="0"/>
    </xf>
    <xf numFmtId="185" fontId="8" fillId="0" borderId="0" xfId="18" applyNumberFormat="1" applyFont="1" applyBorder="1" applyAlignment="1" applyProtection="1">
      <alignment horizontal="right" vertical="center"/>
      <protection locked="0"/>
    </xf>
    <xf numFmtId="185" fontId="8" fillId="0" borderId="2" xfId="18" applyNumberFormat="1" applyFont="1" applyBorder="1" applyAlignment="1" applyProtection="1">
      <alignment horizontal="right" vertical="center"/>
      <protection locked="0"/>
    </xf>
    <xf numFmtId="185" fontId="8" fillId="0" borderId="0" xfId="18" applyNumberFormat="1" applyFont="1" applyBorder="1" applyAlignment="1" applyProtection="1">
      <alignment horizontal="left" vertical="center"/>
      <protection locked="0"/>
    </xf>
    <xf numFmtId="185" fontId="8" fillId="0" borderId="0" xfId="18" applyNumberFormat="1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4" fontId="8" fillId="0" borderId="0" xfId="18" applyNumberFormat="1" applyFont="1" applyAlignment="1">
      <alignment horizontal="right" vertical="center"/>
      <protection/>
    </xf>
    <xf numFmtId="184" fontId="8" fillId="0" borderId="0" xfId="18" applyNumberFormat="1" applyFont="1" applyAlignment="1">
      <alignment horizontal="center" vertical="center"/>
      <protection/>
    </xf>
    <xf numFmtId="184" fontId="8" fillId="0" borderId="2" xfId="18" applyNumberFormat="1" applyFont="1" applyBorder="1" applyAlignment="1">
      <alignment horizontal="right" vertical="center"/>
      <protection/>
    </xf>
    <xf numFmtId="185" fontId="8" fillId="0" borderId="0" xfId="18" applyNumberFormat="1" applyFont="1" applyBorder="1" applyAlignment="1">
      <alignment horizontal="left" vertical="center" indent="1"/>
      <protection/>
    </xf>
    <xf numFmtId="185" fontId="8" fillId="0" borderId="0" xfId="18" applyNumberFormat="1" applyFont="1" applyAlignment="1">
      <alignment horizontal="right" vertical="center"/>
      <protection/>
    </xf>
    <xf numFmtId="0" fontId="8" fillId="0" borderId="21" xfId="18" applyFont="1" applyBorder="1" applyAlignment="1" applyProtection="1" quotePrefix="1">
      <alignment vertical="center"/>
      <protection locked="0"/>
    </xf>
    <xf numFmtId="0" fontId="13" fillId="0" borderId="0" xfId="18" applyFont="1" applyAlignment="1">
      <alignment vertical="center"/>
      <protection/>
    </xf>
    <xf numFmtId="184" fontId="8" fillId="0" borderId="0" xfId="18" applyNumberFormat="1" applyFont="1" applyAlignment="1">
      <alignment vertical="center"/>
      <protection/>
    </xf>
    <xf numFmtId="0" fontId="8" fillId="0" borderId="0" xfId="18" applyFont="1" applyBorder="1" applyAlignment="1" applyProtection="1" quotePrefix="1">
      <alignment vertical="center"/>
      <protection locked="0"/>
    </xf>
    <xf numFmtId="0" fontId="17" fillId="0" borderId="2" xfId="0" applyFont="1" applyBorder="1" applyAlignment="1">
      <alignment horizontal="distributed" vertical="center"/>
    </xf>
    <xf numFmtId="184" fontId="17" fillId="0" borderId="0" xfId="18" applyNumberFormat="1" applyFont="1" applyAlignment="1" applyProtection="1">
      <alignment horizontal="right" vertical="center"/>
      <protection locked="0"/>
    </xf>
    <xf numFmtId="184" fontId="17" fillId="0" borderId="0" xfId="18" applyNumberFormat="1" applyFont="1" applyAlignment="1">
      <alignment horizontal="right" vertical="center"/>
      <protection/>
    </xf>
    <xf numFmtId="184" fontId="17" fillId="0" borderId="0" xfId="18" applyNumberFormat="1" applyFont="1" applyAlignment="1">
      <alignment vertical="center"/>
      <protection/>
    </xf>
    <xf numFmtId="184" fontId="17" fillId="0" borderId="2" xfId="18" applyNumberFormat="1" applyFont="1" applyBorder="1" applyAlignment="1">
      <alignment horizontal="right" vertical="center"/>
      <protection/>
    </xf>
    <xf numFmtId="185" fontId="17" fillId="0" borderId="0" xfId="18" applyNumberFormat="1" applyFont="1" applyBorder="1" applyAlignment="1">
      <alignment horizontal="left" vertical="center" indent="1"/>
      <protection/>
    </xf>
    <xf numFmtId="189" fontId="17" fillId="0" borderId="0" xfId="18" applyNumberFormat="1" applyFont="1" applyBorder="1" applyAlignment="1">
      <alignment horizontal="right" vertical="center"/>
      <protection/>
    </xf>
    <xf numFmtId="0" fontId="17" fillId="0" borderId="0" xfId="18" applyFont="1" applyAlignment="1" applyProtection="1" quotePrefix="1">
      <alignment vertical="center"/>
      <protection locked="0"/>
    </xf>
    <xf numFmtId="0" fontId="18" fillId="0" borderId="0" xfId="18" applyFont="1" applyAlignment="1">
      <alignment vertical="center"/>
      <protection/>
    </xf>
    <xf numFmtId="0" fontId="8" fillId="0" borderId="2" xfId="18" applyFont="1" applyBorder="1" applyAlignment="1" quotePrefix="1">
      <alignment horizontal="left"/>
      <protection/>
    </xf>
    <xf numFmtId="184" fontId="8" fillId="0" borderId="0" xfId="18" applyNumberFormat="1" applyFont="1" applyAlignment="1">
      <alignment horizontal="right"/>
      <protection/>
    </xf>
    <xf numFmtId="184" fontId="8" fillId="0" borderId="0" xfId="18" applyNumberFormat="1" applyFont="1" applyAlignment="1" applyProtection="1">
      <alignment horizontal="right"/>
      <protection locked="0"/>
    </xf>
    <xf numFmtId="184" fontId="8" fillId="0" borderId="2" xfId="18" applyNumberFormat="1" applyFont="1" applyBorder="1" applyAlignment="1" applyProtection="1">
      <alignment horizontal="right"/>
      <protection locked="0"/>
    </xf>
    <xf numFmtId="189" fontId="8" fillId="0" borderId="0" xfId="18" applyNumberFormat="1" applyFont="1" applyBorder="1" applyAlignment="1" applyProtection="1">
      <alignment horizontal="left"/>
      <protection locked="0"/>
    </xf>
    <xf numFmtId="184" fontId="8" fillId="0" borderId="0" xfId="0" applyNumberFormat="1" applyFont="1" applyAlignment="1" applyProtection="1">
      <alignment horizontal="right"/>
      <protection locked="0"/>
    </xf>
    <xf numFmtId="184" fontId="8" fillId="0" borderId="0" xfId="0" applyNumberFormat="1" applyFont="1" applyAlignment="1">
      <alignment horizontal="right"/>
    </xf>
    <xf numFmtId="184" fontId="8" fillId="0" borderId="2" xfId="0" applyNumberFormat="1" applyFont="1" applyBorder="1" applyAlignment="1" applyProtection="1">
      <alignment horizontal="right"/>
      <protection locked="0"/>
    </xf>
    <xf numFmtId="189" fontId="8" fillId="0" borderId="0" xfId="0" applyNumberFormat="1" applyFont="1" applyBorder="1" applyAlignment="1" applyProtection="1">
      <alignment horizontal="left" indent="1"/>
      <protection locked="0"/>
    </xf>
    <xf numFmtId="0" fontId="8" fillId="0" borderId="0" xfId="16" applyFont="1" applyAlignment="1" applyProtection="1">
      <alignment horizontal="left" vertical="center" indent="1"/>
      <protection locked="0"/>
    </xf>
    <xf numFmtId="0" fontId="8" fillId="0" borderId="2" xfId="16" applyFont="1" applyBorder="1" applyAlignment="1">
      <alignment horizontal="center" vertical="center"/>
      <protection/>
    </xf>
    <xf numFmtId="184" fontId="8" fillId="0" borderId="2" xfId="0" applyNumberFormat="1" applyFont="1" applyBorder="1" applyAlignment="1">
      <alignment horizontal="right"/>
    </xf>
    <xf numFmtId="189" fontId="8" fillId="0" borderId="0" xfId="0" applyNumberFormat="1" applyFont="1" applyBorder="1" applyAlignment="1">
      <alignment horizontal="left" indent="1"/>
    </xf>
    <xf numFmtId="184" fontId="17" fillId="0" borderId="0" xfId="0" applyNumberFormat="1" applyFont="1" applyAlignment="1" applyProtection="1">
      <alignment horizontal="right"/>
      <protection locked="0"/>
    </xf>
    <xf numFmtId="184" fontId="17" fillId="0" borderId="0" xfId="0" applyNumberFormat="1" applyFont="1" applyAlignment="1">
      <alignment horizontal="right"/>
    </xf>
    <xf numFmtId="189" fontId="8" fillId="0" borderId="0" xfId="0" applyNumberFormat="1" applyFont="1" applyBorder="1" applyAlignment="1" applyProtection="1">
      <alignment horizontal="left"/>
      <protection locked="0"/>
    </xf>
    <xf numFmtId="189" fontId="8" fillId="0" borderId="0" xfId="0" applyNumberFormat="1" applyFont="1" applyBorder="1" applyAlignment="1" applyProtection="1">
      <alignment horizontal="left" indent="2"/>
      <protection locked="0"/>
    </xf>
    <xf numFmtId="0" fontId="8" fillId="0" borderId="0" xfId="16" applyFont="1" applyAlignment="1" applyProtection="1">
      <alignment horizontal="left" vertical="center" indent="2"/>
      <protection locked="0"/>
    </xf>
    <xf numFmtId="0" fontId="8" fillId="0" borderId="2" xfId="16" applyFont="1" applyBorder="1" applyAlignment="1">
      <alignment horizontal="left" vertical="center" indent="1"/>
      <protection/>
    </xf>
    <xf numFmtId="184" fontId="8" fillId="0" borderId="0" xfId="18" applyNumberFormat="1" applyFont="1" applyAlignment="1">
      <alignment/>
      <protection/>
    </xf>
    <xf numFmtId="184" fontId="8" fillId="0" borderId="0" xfId="0" applyNumberFormat="1" applyFont="1" applyBorder="1" applyAlignment="1" applyProtection="1">
      <alignment horizontal="right"/>
      <protection locked="0"/>
    </xf>
    <xf numFmtId="189" fontId="8" fillId="0" borderId="21" xfId="0" applyNumberFormat="1" applyFont="1" applyBorder="1" applyAlignment="1" applyProtection="1">
      <alignment horizontal="left" indent="2"/>
      <protection locked="0"/>
    </xf>
    <xf numFmtId="0" fontId="7" fillId="0" borderId="18" xfId="18" applyFont="1" applyBorder="1" applyAlignment="1">
      <alignment/>
      <protection/>
    </xf>
    <xf numFmtId="0" fontId="8" fillId="0" borderId="1" xfId="18" applyFont="1" applyBorder="1" applyAlignment="1">
      <alignment/>
      <protection/>
    </xf>
    <xf numFmtId="183" fontId="8" fillId="0" borderId="1" xfId="0" applyNumberFormat="1" applyFont="1" applyBorder="1" applyAlignment="1" applyProtection="1">
      <alignment horizontal="right"/>
      <protection locked="0"/>
    </xf>
    <xf numFmtId="189" fontId="8" fillId="0" borderId="18" xfId="0" applyNumberFormat="1" applyFont="1" applyBorder="1" applyAlignment="1" applyProtection="1">
      <alignment horizontal="right"/>
      <protection locked="0"/>
    </xf>
    <xf numFmtId="189" fontId="8" fillId="0" borderId="22" xfId="0" applyNumberFormat="1" applyFont="1" applyBorder="1" applyAlignment="1" applyProtection="1">
      <alignment horizontal="left"/>
      <protection locked="0"/>
    </xf>
    <xf numFmtId="189" fontId="8" fillId="0" borderId="0" xfId="0" applyNumberFormat="1" applyFont="1" applyBorder="1" applyAlignment="1" applyProtection="1">
      <alignment horizontal="right"/>
      <protection locked="0"/>
    </xf>
    <xf numFmtId="0" fontId="7" fillId="0" borderId="1" xfId="18" applyFont="1" applyBorder="1" applyAlignment="1">
      <alignment/>
      <protection/>
    </xf>
    <xf numFmtId="0" fontId="8" fillId="0" borderId="0" xfId="15" applyFont="1">
      <alignment/>
      <protection/>
    </xf>
    <xf numFmtId="0" fontId="8" fillId="0" borderId="0" xfId="19" applyFont="1" applyAlignment="1">
      <alignment vertical="center"/>
      <protection/>
    </xf>
    <xf numFmtId="183" fontId="8" fillId="0" borderId="0" xfId="0" applyNumberFormat="1" applyFont="1" applyAlignment="1" applyProtection="1">
      <alignment horizontal="right"/>
      <protection locked="0"/>
    </xf>
    <xf numFmtId="188" fontId="8" fillId="0" borderId="23" xfId="0" applyNumberFormat="1" applyFont="1" applyBorder="1" applyAlignment="1" applyProtection="1">
      <alignment horizontal="right"/>
      <protection locked="0"/>
    </xf>
    <xf numFmtId="188" fontId="8" fillId="0" borderId="0" xfId="0" applyNumberFormat="1" applyFont="1" applyBorder="1" applyAlignment="1" applyProtection="1">
      <alignment horizontal="left"/>
      <protection locked="0"/>
    </xf>
    <xf numFmtId="183" fontId="8" fillId="0" borderId="0" xfId="0" applyNumberFormat="1" applyFont="1" applyBorder="1" applyAlignment="1" applyProtection="1">
      <alignment horizontal="right"/>
      <protection locked="0"/>
    </xf>
    <xf numFmtId="188" fontId="8" fillId="0" borderId="0" xfId="18" applyNumberFormat="1" applyFont="1" applyAlignment="1">
      <alignment/>
      <protection/>
    </xf>
    <xf numFmtId="188" fontId="8" fillId="0" borderId="0" xfId="18" applyNumberFormat="1" applyFont="1" applyAlignment="1">
      <alignment horizontal="left"/>
      <protection/>
    </xf>
    <xf numFmtId="0" fontId="8" fillId="0" borderId="0" xfId="18" applyFont="1" applyAlignment="1">
      <alignment horizontal="left"/>
      <protection/>
    </xf>
  </cellXfs>
  <cellStyles count="13">
    <cellStyle name="Normal" xfId="0"/>
    <cellStyle name="一般_26e" xfId="15"/>
    <cellStyle name="一般_27H" xfId="16"/>
    <cellStyle name="一般_311" xfId="17"/>
    <cellStyle name="一般_312" xfId="18"/>
    <cellStyle name="一般_321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A18" sqref="A18"/>
    </sheetView>
  </sheetViews>
  <sheetFormatPr defaultColWidth="9.00390625" defaultRowHeight="16.5"/>
  <cols>
    <col min="1" max="1" width="18.375" style="2" customWidth="1"/>
    <col min="2" max="9" width="8.125" style="2" customWidth="1"/>
    <col min="10" max="10" width="16.125" style="2" customWidth="1"/>
    <col min="11" max="18" width="7.25390625" style="2" customWidth="1"/>
    <col min="19" max="19" width="7.75390625" style="2" customWidth="1"/>
    <col min="20" max="20" width="21.625" style="9" customWidth="1"/>
    <col min="21" max="21" width="9.375" style="2" hidden="1" customWidth="1"/>
    <col min="22" max="22" width="18.375" style="2" hidden="1" customWidth="1"/>
    <col min="23" max="16384" width="8.75390625" style="2" customWidth="1"/>
  </cols>
  <sheetData>
    <row r="1" spans="1:22" ht="10.5" customHeight="1">
      <c r="A1" s="1" t="s">
        <v>95</v>
      </c>
      <c r="J1" s="3"/>
      <c r="S1" s="4"/>
      <c r="T1" s="5" t="s">
        <v>0</v>
      </c>
      <c r="U1" s="5" t="s">
        <v>1</v>
      </c>
      <c r="V1" s="5" t="s">
        <v>1</v>
      </c>
    </row>
    <row r="2" spans="1:22" ht="27" customHeight="1">
      <c r="A2" s="6" t="s">
        <v>96</v>
      </c>
      <c r="B2" s="7"/>
      <c r="C2" s="7"/>
      <c r="D2" s="7"/>
      <c r="E2" s="7"/>
      <c r="F2" s="7"/>
      <c r="G2" s="7"/>
      <c r="H2" s="7"/>
      <c r="I2" s="7"/>
      <c r="J2" s="3"/>
      <c r="K2" s="8" t="s">
        <v>2</v>
      </c>
      <c r="L2" s="7"/>
      <c r="M2" s="7"/>
      <c r="N2" s="7"/>
      <c r="O2" s="7"/>
      <c r="P2" s="7"/>
      <c r="Q2" s="7"/>
      <c r="R2" s="7"/>
      <c r="S2" s="7"/>
      <c r="U2" s="7"/>
      <c r="V2" s="7"/>
    </row>
    <row r="3" spans="2:18" ht="18" customHeight="1">
      <c r="B3" s="10"/>
      <c r="J3" s="3"/>
      <c r="M3" s="10"/>
      <c r="N3" s="10"/>
      <c r="O3" s="10"/>
      <c r="P3" s="11"/>
      <c r="Q3" s="11"/>
      <c r="R3" s="11"/>
    </row>
    <row r="4" spans="1:22" s="15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4"/>
      <c r="U4" s="12"/>
      <c r="V4" s="12"/>
    </row>
    <row r="5" spans="1:22" s="4" customFormat="1" ht="9" customHeight="1">
      <c r="A5" s="16"/>
      <c r="B5" s="17" t="s">
        <v>3</v>
      </c>
      <c r="C5" s="18"/>
      <c r="D5" s="18"/>
      <c r="E5" s="18"/>
      <c r="F5" s="18"/>
      <c r="G5" s="18"/>
      <c r="H5" s="18"/>
      <c r="I5" s="19" t="s">
        <v>4</v>
      </c>
      <c r="J5" s="20"/>
      <c r="K5" s="17" t="s">
        <v>97</v>
      </c>
      <c r="L5" s="18"/>
      <c r="M5" s="21"/>
      <c r="N5" s="17" t="s">
        <v>98</v>
      </c>
      <c r="O5" s="18"/>
      <c r="P5" s="18"/>
      <c r="Q5" s="21"/>
      <c r="R5" s="17" t="s">
        <v>99</v>
      </c>
      <c r="S5" s="22"/>
      <c r="T5" s="23"/>
      <c r="U5" s="18"/>
      <c r="V5" s="24"/>
    </row>
    <row r="6" spans="1:22" s="4" customFormat="1" ht="9" customHeight="1">
      <c r="A6" s="16"/>
      <c r="B6" s="18" t="s">
        <v>5</v>
      </c>
      <c r="C6" s="25"/>
      <c r="D6" s="25"/>
      <c r="E6" s="25"/>
      <c r="F6" s="25"/>
      <c r="G6" s="25"/>
      <c r="H6" s="25"/>
      <c r="I6" s="26" t="s">
        <v>6</v>
      </c>
      <c r="J6" s="20"/>
      <c r="K6" s="25" t="s">
        <v>7</v>
      </c>
      <c r="L6" s="25"/>
      <c r="M6" s="27"/>
      <c r="N6" s="25" t="s">
        <v>8</v>
      </c>
      <c r="O6" s="25"/>
      <c r="P6" s="25"/>
      <c r="Q6" s="27"/>
      <c r="R6" s="25" t="s">
        <v>9</v>
      </c>
      <c r="S6" s="28"/>
      <c r="T6" s="23"/>
      <c r="U6" s="18"/>
      <c r="V6" s="24"/>
    </row>
    <row r="7" spans="1:21" s="4" customFormat="1" ht="9" customHeight="1">
      <c r="A7" s="29"/>
      <c r="B7" s="30" t="s">
        <v>10</v>
      </c>
      <c r="C7" s="31" t="s">
        <v>100</v>
      </c>
      <c r="D7" s="32"/>
      <c r="E7" s="31" t="s">
        <v>101</v>
      </c>
      <c r="F7" s="33"/>
      <c r="G7" s="31" t="s">
        <v>102</v>
      </c>
      <c r="H7" s="33"/>
      <c r="I7" s="34" t="s">
        <v>10</v>
      </c>
      <c r="J7" s="35"/>
      <c r="K7" s="36" t="s">
        <v>11</v>
      </c>
      <c r="L7" s="34" t="s">
        <v>12</v>
      </c>
      <c r="M7" s="34" t="s">
        <v>13</v>
      </c>
      <c r="N7" s="34" t="s">
        <v>10</v>
      </c>
      <c r="O7" s="34" t="s">
        <v>11</v>
      </c>
      <c r="P7" s="34" t="s">
        <v>12</v>
      </c>
      <c r="Q7" s="34" t="s">
        <v>13</v>
      </c>
      <c r="R7" s="34" t="s">
        <v>14</v>
      </c>
      <c r="S7" s="37" t="s">
        <v>15</v>
      </c>
      <c r="T7" s="38"/>
      <c r="U7" s="35"/>
    </row>
    <row r="8" spans="1:22" s="4" customFormat="1" ht="9" customHeight="1">
      <c r="A8" s="39" t="s">
        <v>103</v>
      </c>
      <c r="B8" s="40"/>
      <c r="C8" s="41" t="s">
        <v>16</v>
      </c>
      <c r="D8" s="42"/>
      <c r="E8" s="41" t="s">
        <v>17</v>
      </c>
      <c r="F8" s="42"/>
      <c r="G8" s="41" t="s">
        <v>18</v>
      </c>
      <c r="H8" s="43"/>
      <c r="I8" s="44"/>
      <c r="J8" s="45"/>
      <c r="K8" s="46"/>
      <c r="L8" s="47" t="s">
        <v>19</v>
      </c>
      <c r="M8" s="46"/>
      <c r="N8" s="48"/>
      <c r="O8" s="46"/>
      <c r="P8" s="47" t="s">
        <v>19</v>
      </c>
      <c r="Q8" s="46"/>
      <c r="R8" s="48"/>
      <c r="S8" s="49"/>
      <c r="T8" s="50" t="s">
        <v>20</v>
      </c>
      <c r="U8" s="45"/>
      <c r="V8" s="50" t="s">
        <v>20</v>
      </c>
    </row>
    <row r="9" spans="1:22" s="4" customFormat="1" ht="9" customHeight="1">
      <c r="A9" s="51"/>
      <c r="B9" s="52" t="s">
        <v>21</v>
      </c>
      <c r="C9" s="34" t="s">
        <v>22</v>
      </c>
      <c r="D9" s="36" t="s">
        <v>14</v>
      </c>
      <c r="E9" s="36" t="s">
        <v>22</v>
      </c>
      <c r="F9" s="36" t="s">
        <v>14</v>
      </c>
      <c r="G9" s="36" t="s">
        <v>22</v>
      </c>
      <c r="H9" s="36" t="s">
        <v>14</v>
      </c>
      <c r="I9" s="53" t="s">
        <v>21</v>
      </c>
      <c r="J9" s="35"/>
      <c r="K9" s="54"/>
      <c r="L9" s="54" t="s">
        <v>23</v>
      </c>
      <c r="M9" s="54"/>
      <c r="N9" s="54"/>
      <c r="O9" s="54"/>
      <c r="P9" s="54" t="s">
        <v>23</v>
      </c>
      <c r="Q9" s="54"/>
      <c r="R9" s="54"/>
      <c r="S9" s="55"/>
      <c r="T9" s="38"/>
      <c r="U9" s="35"/>
      <c r="V9" s="45"/>
    </row>
    <row r="10" spans="1:22" s="4" customFormat="1" ht="9" customHeight="1">
      <c r="A10" s="51"/>
      <c r="B10" s="46"/>
      <c r="C10" s="48" t="s">
        <v>24</v>
      </c>
      <c r="D10" s="48" t="s">
        <v>24</v>
      </c>
      <c r="E10" s="48" t="s">
        <v>24</v>
      </c>
      <c r="F10" s="48" t="s">
        <v>24</v>
      </c>
      <c r="G10" s="48" t="s">
        <v>24</v>
      </c>
      <c r="H10" s="48" t="s">
        <v>24</v>
      </c>
      <c r="I10" s="56"/>
      <c r="J10" s="45"/>
      <c r="K10" s="46"/>
      <c r="L10" s="57" t="s">
        <v>25</v>
      </c>
      <c r="M10" s="48"/>
      <c r="N10" s="46"/>
      <c r="O10" s="46"/>
      <c r="P10" s="57" t="s">
        <v>26</v>
      </c>
      <c r="Q10" s="48"/>
      <c r="R10" s="48"/>
      <c r="S10" s="49" t="s">
        <v>27</v>
      </c>
      <c r="T10" s="58"/>
      <c r="U10" s="45"/>
      <c r="V10" s="45"/>
    </row>
    <row r="11" spans="1:22" s="4" customFormat="1" ht="9" customHeight="1">
      <c r="A11" s="59"/>
      <c r="B11" s="60"/>
      <c r="C11" s="60" t="s">
        <v>28</v>
      </c>
      <c r="D11" s="60" t="s">
        <v>29</v>
      </c>
      <c r="E11" s="60" t="s">
        <v>28</v>
      </c>
      <c r="F11" s="60" t="s">
        <v>29</v>
      </c>
      <c r="G11" s="60" t="s">
        <v>28</v>
      </c>
      <c r="H11" s="60" t="s">
        <v>29</v>
      </c>
      <c r="I11" s="61"/>
      <c r="J11" s="45"/>
      <c r="K11" s="60" t="s">
        <v>30</v>
      </c>
      <c r="L11" s="60" t="s">
        <v>31</v>
      </c>
      <c r="M11" s="60" t="s">
        <v>18</v>
      </c>
      <c r="N11" s="60" t="s">
        <v>32</v>
      </c>
      <c r="O11" s="60" t="s">
        <v>30</v>
      </c>
      <c r="P11" s="60" t="s">
        <v>31</v>
      </c>
      <c r="Q11" s="60" t="s">
        <v>18</v>
      </c>
      <c r="R11" s="60" t="s">
        <v>33</v>
      </c>
      <c r="S11" s="62" t="s">
        <v>34</v>
      </c>
      <c r="T11" s="63"/>
      <c r="U11" s="64"/>
      <c r="V11" s="64"/>
    </row>
    <row r="12" spans="1:22" s="70" customFormat="1" ht="9" customHeight="1">
      <c r="A12" s="65"/>
      <c r="B12" s="66" t="s">
        <v>35</v>
      </c>
      <c r="C12" s="66" t="s">
        <v>36</v>
      </c>
      <c r="D12" s="66" t="s">
        <v>35</v>
      </c>
      <c r="E12" s="66" t="s">
        <v>36</v>
      </c>
      <c r="F12" s="66" t="s">
        <v>35</v>
      </c>
      <c r="G12" s="66" t="s">
        <v>36</v>
      </c>
      <c r="H12" s="66" t="s">
        <v>35</v>
      </c>
      <c r="I12" s="66" t="s">
        <v>35</v>
      </c>
      <c r="J12" s="67"/>
      <c r="K12" s="66" t="s">
        <v>35</v>
      </c>
      <c r="L12" s="66" t="s">
        <v>35</v>
      </c>
      <c r="M12" s="66" t="s">
        <v>35</v>
      </c>
      <c r="N12" s="66" t="s">
        <v>35</v>
      </c>
      <c r="O12" s="66" t="s">
        <v>35</v>
      </c>
      <c r="P12" s="66" t="s">
        <v>35</v>
      </c>
      <c r="Q12" s="66" t="s">
        <v>35</v>
      </c>
      <c r="R12" s="66" t="s">
        <v>35</v>
      </c>
      <c r="S12" s="68" t="s">
        <v>37</v>
      </c>
      <c r="T12" s="69"/>
      <c r="U12" s="67"/>
      <c r="V12" s="67"/>
    </row>
    <row r="13" spans="1:22" s="70" customFormat="1" ht="9" customHeight="1">
      <c r="A13" s="51"/>
      <c r="B13" s="71" t="s">
        <v>38</v>
      </c>
      <c r="C13" s="71" t="s">
        <v>39</v>
      </c>
      <c r="D13" s="71" t="s">
        <v>38</v>
      </c>
      <c r="E13" s="71" t="s">
        <v>39</v>
      </c>
      <c r="F13" s="71" t="s">
        <v>38</v>
      </c>
      <c r="G13" s="71" t="s">
        <v>39</v>
      </c>
      <c r="H13" s="71" t="s">
        <v>38</v>
      </c>
      <c r="I13" s="71" t="s">
        <v>38</v>
      </c>
      <c r="J13" s="67"/>
      <c r="K13" s="71" t="s">
        <v>38</v>
      </c>
      <c r="L13" s="71" t="s">
        <v>38</v>
      </c>
      <c r="M13" s="71" t="s">
        <v>38</v>
      </c>
      <c r="N13" s="71" t="s">
        <v>38</v>
      </c>
      <c r="O13" s="71" t="s">
        <v>38</v>
      </c>
      <c r="P13" s="71" t="s">
        <v>38</v>
      </c>
      <c r="Q13" s="71" t="s">
        <v>38</v>
      </c>
      <c r="R13" s="71" t="s">
        <v>38</v>
      </c>
      <c r="S13" s="72" t="s">
        <v>40</v>
      </c>
      <c r="T13" s="69"/>
      <c r="U13" s="67"/>
      <c r="V13" s="73"/>
    </row>
    <row r="14" spans="1:22" s="70" customFormat="1" ht="3.75" customHeight="1">
      <c r="A14" s="29"/>
      <c r="B14" s="71"/>
      <c r="C14" s="71"/>
      <c r="D14" s="71"/>
      <c r="E14" s="71"/>
      <c r="F14" s="71"/>
      <c r="G14" s="71"/>
      <c r="H14" s="71"/>
      <c r="I14" s="71"/>
      <c r="J14" s="67"/>
      <c r="K14" s="71"/>
      <c r="L14" s="71"/>
      <c r="M14" s="71"/>
      <c r="N14" s="71"/>
      <c r="O14" s="71"/>
      <c r="P14" s="71"/>
      <c r="Q14" s="71"/>
      <c r="R14" s="71"/>
      <c r="S14" s="72"/>
      <c r="T14" s="69"/>
      <c r="U14" s="67"/>
      <c r="V14" s="73"/>
    </row>
    <row r="15" spans="1:22" s="82" customFormat="1" ht="9" customHeight="1" hidden="1">
      <c r="A15" s="74" t="s">
        <v>104</v>
      </c>
      <c r="B15" s="75">
        <v>154238</v>
      </c>
      <c r="C15" s="75">
        <v>9940</v>
      </c>
      <c r="D15" s="75">
        <v>21876</v>
      </c>
      <c r="E15" s="75">
        <v>14484</v>
      </c>
      <c r="F15" s="75">
        <v>41564</v>
      </c>
      <c r="G15" s="75">
        <v>1237</v>
      </c>
      <c r="H15" s="75">
        <v>90798</v>
      </c>
      <c r="I15" s="76">
        <v>45235</v>
      </c>
      <c r="J15" s="77"/>
      <c r="K15" s="76">
        <v>7444</v>
      </c>
      <c r="L15" s="76">
        <v>13394</v>
      </c>
      <c r="M15" s="78">
        <v>24397</v>
      </c>
      <c r="N15" s="76">
        <v>3834</v>
      </c>
      <c r="O15" s="76">
        <v>599</v>
      </c>
      <c r="P15" s="76">
        <v>769</v>
      </c>
      <c r="Q15" s="76">
        <v>2466</v>
      </c>
      <c r="R15" s="76">
        <v>27328</v>
      </c>
      <c r="S15" s="79">
        <v>4920</v>
      </c>
      <c r="T15" s="80"/>
      <c r="U15" s="78"/>
      <c r="V15" s="81" t="s">
        <v>41</v>
      </c>
    </row>
    <row r="16" spans="1:22" s="82" customFormat="1" ht="9" customHeight="1" hidden="1">
      <c r="A16" s="74" t="s">
        <v>105</v>
      </c>
      <c r="B16" s="83">
        <v>152856</v>
      </c>
      <c r="C16" s="83">
        <v>7966</v>
      </c>
      <c r="D16" s="83">
        <v>18618</v>
      </c>
      <c r="E16" s="83">
        <v>12828</v>
      </c>
      <c r="F16" s="83">
        <v>33699</v>
      </c>
      <c r="G16" s="83">
        <v>1143</v>
      </c>
      <c r="H16" s="83">
        <v>100539</v>
      </c>
      <c r="I16" s="83">
        <v>44075</v>
      </c>
      <c r="J16" s="84"/>
      <c r="K16" s="83">
        <v>5509</v>
      </c>
      <c r="L16" s="83">
        <v>11034</v>
      </c>
      <c r="M16" s="84">
        <v>27532</v>
      </c>
      <c r="N16" s="83">
        <v>4137</v>
      </c>
      <c r="O16" s="83">
        <v>587</v>
      </c>
      <c r="P16" s="83">
        <v>651</v>
      </c>
      <c r="Q16" s="83">
        <v>2899</v>
      </c>
      <c r="R16" s="83">
        <v>27229</v>
      </c>
      <c r="S16" s="85">
        <v>4900</v>
      </c>
      <c r="T16" s="86"/>
      <c r="U16" s="84"/>
      <c r="V16" s="81" t="s">
        <v>42</v>
      </c>
    </row>
    <row r="17" spans="1:22" s="82" customFormat="1" ht="9" customHeight="1" hidden="1">
      <c r="A17" s="74" t="s">
        <v>106</v>
      </c>
      <c r="B17" s="76">
        <v>157873</v>
      </c>
      <c r="C17" s="76">
        <v>6830</v>
      </c>
      <c r="D17" s="76">
        <v>16623</v>
      </c>
      <c r="E17" s="76">
        <v>11398</v>
      </c>
      <c r="F17" s="76">
        <v>30655</v>
      </c>
      <c r="G17" s="76">
        <v>1076</v>
      </c>
      <c r="H17" s="76">
        <v>110595</v>
      </c>
      <c r="I17" s="76">
        <v>43179</v>
      </c>
      <c r="J17" s="78"/>
      <c r="K17" s="76">
        <v>4921</v>
      </c>
      <c r="L17" s="76">
        <v>10106</v>
      </c>
      <c r="M17" s="76">
        <v>28152</v>
      </c>
      <c r="N17" s="76">
        <v>3598</v>
      </c>
      <c r="O17" s="76">
        <v>299</v>
      </c>
      <c r="P17" s="76">
        <v>480</v>
      </c>
      <c r="Q17" s="76">
        <v>2819</v>
      </c>
      <c r="R17" s="76">
        <v>29573</v>
      </c>
      <c r="S17" s="79">
        <v>5324</v>
      </c>
      <c r="T17" s="87">
        <v>1992</v>
      </c>
      <c r="U17" s="84"/>
      <c r="V17" s="81" t="s">
        <v>43</v>
      </c>
    </row>
    <row r="18" spans="1:22" s="82" customFormat="1" ht="9" customHeight="1">
      <c r="A18" s="74" t="s">
        <v>107</v>
      </c>
      <c r="B18" s="76">
        <v>165601</v>
      </c>
      <c r="C18" s="76">
        <v>6374</v>
      </c>
      <c r="D18" s="76">
        <v>16489</v>
      </c>
      <c r="E18" s="76">
        <v>11298</v>
      </c>
      <c r="F18" s="76">
        <v>32069</v>
      </c>
      <c r="G18" s="76">
        <v>1082</v>
      </c>
      <c r="H18" s="76">
        <v>117043</v>
      </c>
      <c r="I18" s="76">
        <v>40833</v>
      </c>
      <c r="J18" s="78"/>
      <c r="K18" s="76">
        <v>4579</v>
      </c>
      <c r="L18" s="76">
        <v>9067</v>
      </c>
      <c r="M18" s="76">
        <v>27187</v>
      </c>
      <c r="N18" s="76">
        <v>3611</v>
      </c>
      <c r="O18" s="76">
        <v>303</v>
      </c>
      <c r="P18" s="76">
        <v>498</v>
      </c>
      <c r="Q18" s="76">
        <v>2810</v>
      </c>
      <c r="R18" s="76">
        <v>26412</v>
      </c>
      <c r="S18" s="79">
        <v>4754</v>
      </c>
      <c r="T18" s="87">
        <v>1993</v>
      </c>
      <c r="U18" s="84"/>
      <c r="V18" s="81" t="s">
        <v>44</v>
      </c>
    </row>
    <row r="19" spans="1:22" s="82" customFormat="1" ht="9" customHeight="1">
      <c r="A19" s="88">
        <v>83</v>
      </c>
      <c r="B19" s="76">
        <v>164270</v>
      </c>
      <c r="C19" s="76">
        <v>5773</v>
      </c>
      <c r="D19" s="76">
        <v>14909</v>
      </c>
      <c r="E19" s="76">
        <v>10434</v>
      </c>
      <c r="F19" s="76">
        <v>30858</v>
      </c>
      <c r="G19" s="76">
        <v>1006</v>
      </c>
      <c r="H19" s="76">
        <v>118503</v>
      </c>
      <c r="I19" s="76">
        <v>38697</v>
      </c>
      <c r="J19" s="78"/>
      <c r="K19" s="76">
        <v>3557</v>
      </c>
      <c r="L19" s="76">
        <v>8038</v>
      </c>
      <c r="M19" s="76">
        <v>27102</v>
      </c>
      <c r="N19" s="76">
        <v>3801</v>
      </c>
      <c r="O19" s="76">
        <v>433</v>
      </c>
      <c r="P19" s="76">
        <v>475</v>
      </c>
      <c r="Q19" s="76">
        <v>2893</v>
      </c>
      <c r="R19" s="76">
        <v>28829</v>
      </c>
      <c r="S19" s="79">
        <v>5189</v>
      </c>
      <c r="T19" s="87">
        <v>1994</v>
      </c>
      <c r="U19" s="84"/>
      <c r="V19" s="81" t="s">
        <v>45</v>
      </c>
    </row>
    <row r="20" spans="1:22" s="82" customFormat="1" ht="9" customHeight="1">
      <c r="A20" s="89">
        <v>84</v>
      </c>
      <c r="B20" s="76">
        <v>164825</v>
      </c>
      <c r="C20" s="76">
        <v>5218</v>
      </c>
      <c r="D20" s="76">
        <v>12883</v>
      </c>
      <c r="E20" s="76">
        <v>9575</v>
      </c>
      <c r="F20" s="76">
        <v>27577</v>
      </c>
      <c r="G20" s="76">
        <v>968</v>
      </c>
      <c r="H20" s="76">
        <v>124365</v>
      </c>
      <c r="I20" s="76">
        <v>41566</v>
      </c>
      <c r="J20" s="78"/>
      <c r="K20" s="76">
        <v>3354</v>
      </c>
      <c r="L20" s="76">
        <v>7331</v>
      </c>
      <c r="M20" s="76">
        <v>30881</v>
      </c>
      <c r="N20" s="76">
        <v>3906</v>
      </c>
      <c r="O20" s="76">
        <v>257</v>
      </c>
      <c r="P20" s="76">
        <v>412</v>
      </c>
      <c r="Q20" s="76">
        <v>3237</v>
      </c>
      <c r="R20" s="76">
        <v>33961</v>
      </c>
      <c r="S20" s="79">
        <v>6113</v>
      </c>
      <c r="T20" s="87">
        <v>1995</v>
      </c>
      <c r="U20" s="84"/>
      <c r="V20" s="81" t="s">
        <v>46</v>
      </c>
    </row>
    <row r="21" spans="1:22" s="82" customFormat="1" ht="9" customHeight="1">
      <c r="A21" s="89">
        <v>85</v>
      </c>
      <c r="B21" s="76">
        <v>163114</v>
      </c>
      <c r="C21" s="76">
        <v>4601</v>
      </c>
      <c r="D21" s="76">
        <v>11213</v>
      </c>
      <c r="E21" s="76">
        <v>8831</v>
      </c>
      <c r="F21" s="76">
        <v>26430</v>
      </c>
      <c r="G21" s="76">
        <v>940</v>
      </c>
      <c r="H21" s="76">
        <v>125471</v>
      </c>
      <c r="I21" s="76">
        <v>38529</v>
      </c>
      <c r="J21" s="78"/>
      <c r="K21" s="76">
        <v>3058</v>
      </c>
      <c r="L21" s="76">
        <v>5439</v>
      </c>
      <c r="M21" s="76">
        <v>30032</v>
      </c>
      <c r="N21" s="76">
        <v>6630</v>
      </c>
      <c r="O21" s="76">
        <v>304</v>
      </c>
      <c r="P21" s="76">
        <v>489</v>
      </c>
      <c r="Q21" s="76">
        <v>5837</v>
      </c>
      <c r="R21" s="76">
        <v>33168</v>
      </c>
      <c r="S21" s="79">
        <v>5968</v>
      </c>
      <c r="T21" s="87">
        <v>1996</v>
      </c>
      <c r="U21" s="84"/>
      <c r="V21" s="81" t="s">
        <v>47</v>
      </c>
    </row>
    <row r="22" spans="1:22" s="82" customFormat="1" ht="9" customHeight="1">
      <c r="A22" s="89">
        <v>86</v>
      </c>
      <c r="B22" s="76">
        <v>166393</v>
      </c>
      <c r="C22" s="76">
        <v>4015</v>
      </c>
      <c r="D22" s="76">
        <v>9601</v>
      </c>
      <c r="E22" s="76">
        <v>8207</v>
      </c>
      <c r="F22" s="76">
        <v>24088</v>
      </c>
      <c r="G22" s="76">
        <v>902</v>
      </c>
      <c r="H22" s="76">
        <v>132704</v>
      </c>
      <c r="I22" s="76">
        <v>39985</v>
      </c>
      <c r="J22" s="78"/>
      <c r="K22" s="76">
        <v>2561</v>
      </c>
      <c r="L22" s="76">
        <v>4943</v>
      </c>
      <c r="M22" s="76">
        <v>32481</v>
      </c>
      <c r="N22" s="76">
        <v>4515</v>
      </c>
      <c r="O22" s="76">
        <v>207</v>
      </c>
      <c r="P22" s="76">
        <v>309</v>
      </c>
      <c r="Q22" s="76">
        <v>3999</v>
      </c>
      <c r="R22" s="76">
        <v>32770</v>
      </c>
      <c r="S22" s="79">
        <v>5898</v>
      </c>
      <c r="T22" s="87">
        <v>1997</v>
      </c>
      <c r="U22" s="84"/>
      <c r="V22" s="81" t="s">
        <v>48</v>
      </c>
    </row>
    <row r="23" spans="1:22" s="82" customFormat="1" ht="9" customHeight="1">
      <c r="A23" s="89"/>
      <c r="B23" s="76"/>
      <c r="C23" s="76"/>
      <c r="D23" s="76"/>
      <c r="E23" s="76"/>
      <c r="F23" s="76"/>
      <c r="G23" s="76"/>
      <c r="H23" s="76"/>
      <c r="I23" s="76"/>
      <c r="J23" s="78"/>
      <c r="K23" s="76"/>
      <c r="L23" s="76"/>
      <c r="M23" s="76"/>
      <c r="N23" s="76"/>
      <c r="O23" s="76"/>
      <c r="P23" s="76"/>
      <c r="Q23" s="76"/>
      <c r="R23" s="76"/>
      <c r="S23" s="79"/>
      <c r="T23" s="87"/>
      <c r="U23" s="84"/>
      <c r="V23" s="81"/>
    </row>
    <row r="24" spans="1:22" s="82" customFormat="1" ht="9" customHeight="1">
      <c r="A24" s="89">
        <v>87</v>
      </c>
      <c r="B24" s="76">
        <v>165399</v>
      </c>
      <c r="C24" s="76">
        <v>3484</v>
      </c>
      <c r="D24" s="76">
        <v>8556</v>
      </c>
      <c r="E24" s="76">
        <v>6916</v>
      </c>
      <c r="F24" s="76">
        <v>22806</v>
      </c>
      <c r="G24" s="76">
        <v>868</v>
      </c>
      <c r="H24" s="76">
        <v>134037</v>
      </c>
      <c r="I24" s="76">
        <v>36407</v>
      </c>
      <c r="J24" s="78"/>
      <c r="K24" s="76">
        <v>2457</v>
      </c>
      <c r="L24" s="76">
        <v>4043</v>
      </c>
      <c r="M24" s="76">
        <v>29907</v>
      </c>
      <c r="N24" s="76">
        <v>3396</v>
      </c>
      <c r="O24" s="76">
        <v>207</v>
      </c>
      <c r="P24" s="76">
        <v>332</v>
      </c>
      <c r="Q24" s="76">
        <v>2857</v>
      </c>
      <c r="R24" s="76">
        <v>29377</v>
      </c>
      <c r="S24" s="79">
        <v>5288</v>
      </c>
      <c r="T24" s="87">
        <v>1998</v>
      </c>
      <c r="U24" s="84"/>
      <c r="V24" s="81" t="s">
        <v>49</v>
      </c>
    </row>
    <row r="25" spans="1:22" s="96" customFormat="1" ht="9" customHeight="1">
      <c r="A25" s="89">
        <v>88</v>
      </c>
      <c r="B25" s="76">
        <v>165248</v>
      </c>
      <c r="C25" s="90">
        <v>3070</v>
      </c>
      <c r="D25" s="90">
        <v>9189</v>
      </c>
      <c r="E25" s="90">
        <v>6338</v>
      </c>
      <c r="F25" s="90">
        <v>20075</v>
      </c>
      <c r="G25" s="90">
        <v>839</v>
      </c>
      <c r="H25" s="90">
        <v>135984</v>
      </c>
      <c r="I25" s="76">
        <v>42096</v>
      </c>
      <c r="J25" s="91"/>
      <c r="K25" s="90">
        <v>3370</v>
      </c>
      <c r="L25" s="90">
        <v>4586</v>
      </c>
      <c r="M25" s="90">
        <v>34140</v>
      </c>
      <c r="N25" s="76">
        <v>4566</v>
      </c>
      <c r="O25" s="90">
        <v>335</v>
      </c>
      <c r="P25" s="90">
        <v>363</v>
      </c>
      <c r="Q25" s="90">
        <v>3868</v>
      </c>
      <c r="R25" s="90">
        <v>25840</v>
      </c>
      <c r="S25" s="92">
        <v>5168</v>
      </c>
      <c r="T25" s="93">
        <v>1999</v>
      </c>
      <c r="U25" s="94">
        <v>550</v>
      </c>
      <c r="V25" s="95" t="s">
        <v>50</v>
      </c>
    </row>
    <row r="26" spans="1:22" s="96" customFormat="1" ht="9" customHeight="1">
      <c r="A26" s="89">
        <v>89</v>
      </c>
      <c r="B26" s="76">
        <v>161700</v>
      </c>
      <c r="C26" s="90">
        <v>2206</v>
      </c>
      <c r="D26" s="90">
        <v>7767</v>
      </c>
      <c r="E26" s="90">
        <v>4859</v>
      </c>
      <c r="F26" s="90">
        <v>17419</v>
      </c>
      <c r="G26" s="90">
        <v>819</v>
      </c>
      <c r="H26" s="90">
        <v>136514</v>
      </c>
      <c r="I26" s="76">
        <v>41052</v>
      </c>
      <c r="J26" s="97"/>
      <c r="K26" s="90">
        <v>1866</v>
      </c>
      <c r="L26" s="90">
        <v>3730</v>
      </c>
      <c r="M26" s="90">
        <v>35456</v>
      </c>
      <c r="N26" s="76">
        <v>3993</v>
      </c>
      <c r="O26" s="90">
        <v>326</v>
      </c>
      <c r="P26" s="90">
        <v>285</v>
      </c>
      <c r="Q26" s="90">
        <v>3382</v>
      </c>
      <c r="R26" s="90">
        <v>24505</v>
      </c>
      <c r="S26" s="92">
        <v>4901</v>
      </c>
      <c r="T26" s="93">
        <v>2000</v>
      </c>
      <c r="U26" s="94">
        <v>51</v>
      </c>
      <c r="V26" s="95" t="s">
        <v>51</v>
      </c>
    </row>
    <row r="27" spans="1:22" s="96" customFormat="1" ht="9" customHeight="1">
      <c r="A27" s="89">
        <v>90</v>
      </c>
      <c r="B27" s="76">
        <v>152507</v>
      </c>
      <c r="C27" s="90">
        <v>1986</v>
      </c>
      <c r="D27" s="90">
        <v>6531</v>
      </c>
      <c r="E27" s="90">
        <v>4557</v>
      </c>
      <c r="F27" s="90">
        <v>12258</v>
      </c>
      <c r="G27" s="90">
        <v>788</v>
      </c>
      <c r="H27" s="90">
        <v>133718</v>
      </c>
      <c r="I27" s="76">
        <v>38437</v>
      </c>
      <c r="J27" s="97"/>
      <c r="K27" s="90">
        <v>1742</v>
      </c>
      <c r="L27" s="90">
        <v>2846</v>
      </c>
      <c r="M27" s="90">
        <v>33849</v>
      </c>
      <c r="N27" s="76">
        <v>4619</v>
      </c>
      <c r="O27" s="90">
        <v>252</v>
      </c>
      <c r="P27" s="90">
        <v>303</v>
      </c>
      <c r="Q27" s="90">
        <v>4064</v>
      </c>
      <c r="R27" s="90">
        <v>25286</v>
      </c>
      <c r="S27" s="92">
        <v>5057.2</v>
      </c>
      <c r="T27" s="93">
        <v>2001</v>
      </c>
      <c r="U27" s="94"/>
      <c r="V27" s="98"/>
    </row>
    <row r="28" spans="1:22" s="107" customFormat="1" ht="9" customHeight="1">
      <c r="A28" s="99">
        <v>91</v>
      </c>
      <c r="B28" s="100">
        <f aca="true" t="shared" si="0" ref="B28:I28">SUM(B30,B32,B34)</f>
        <v>149459</v>
      </c>
      <c r="C28" s="101">
        <f t="shared" si="0"/>
        <v>1552</v>
      </c>
      <c r="D28" s="101">
        <f t="shared" si="0"/>
        <v>5370</v>
      </c>
      <c r="E28" s="101">
        <f t="shared" si="0"/>
        <v>3936</v>
      </c>
      <c r="F28" s="101">
        <f t="shared" si="0"/>
        <v>11132</v>
      </c>
      <c r="G28" s="101">
        <f t="shared" si="0"/>
        <v>751</v>
      </c>
      <c r="H28" s="101">
        <f t="shared" si="0"/>
        <v>132957</v>
      </c>
      <c r="I28" s="100">
        <f t="shared" si="0"/>
        <v>35485</v>
      </c>
      <c r="J28" s="102"/>
      <c r="K28" s="101">
        <f aca="true" t="shared" si="1" ref="K28:S28">SUM(K30,K32,K34)</f>
        <v>1558</v>
      </c>
      <c r="L28" s="101">
        <f t="shared" si="1"/>
        <v>2697</v>
      </c>
      <c r="M28" s="101">
        <f t="shared" si="1"/>
        <v>31230</v>
      </c>
      <c r="N28" s="100">
        <f t="shared" si="1"/>
        <v>4296</v>
      </c>
      <c r="O28" s="101">
        <f t="shared" si="1"/>
        <v>176</v>
      </c>
      <c r="P28" s="101">
        <f t="shared" si="1"/>
        <v>237</v>
      </c>
      <c r="Q28" s="101">
        <f t="shared" si="1"/>
        <v>3883</v>
      </c>
      <c r="R28" s="101">
        <f t="shared" si="1"/>
        <v>26517</v>
      </c>
      <c r="S28" s="103">
        <f t="shared" si="1"/>
        <v>5303.4</v>
      </c>
      <c r="T28" s="104">
        <v>2002</v>
      </c>
      <c r="U28" s="105">
        <f>SUM(U30:U34)</f>
        <v>749635.59</v>
      </c>
      <c r="V28" s="106" t="s">
        <v>108</v>
      </c>
    </row>
    <row r="29" spans="1:22" s="4" customFormat="1" ht="9.75" customHeight="1">
      <c r="A29" s="108"/>
      <c r="B29" s="109"/>
      <c r="C29" s="110"/>
      <c r="D29" s="110"/>
      <c r="E29" s="110"/>
      <c r="F29" s="110"/>
      <c r="G29" s="110"/>
      <c r="H29" s="110"/>
      <c r="I29" s="76"/>
      <c r="J29" s="102"/>
      <c r="K29" s="110"/>
      <c r="L29" s="110"/>
      <c r="M29" s="110"/>
      <c r="N29" s="109"/>
      <c r="O29" s="110"/>
      <c r="P29" s="110"/>
      <c r="Q29" s="110"/>
      <c r="R29" s="110"/>
      <c r="S29" s="111"/>
      <c r="T29" s="112"/>
      <c r="U29" s="105"/>
      <c r="V29" s="2"/>
    </row>
    <row r="30" spans="1:22" s="4" customFormat="1" ht="13.5" customHeight="1">
      <c r="A30" s="74" t="s">
        <v>109</v>
      </c>
      <c r="B30" s="110">
        <f>SUM(D30,F30,H30)</f>
        <v>91</v>
      </c>
      <c r="C30" s="113">
        <v>5</v>
      </c>
      <c r="D30" s="113">
        <v>31</v>
      </c>
      <c r="E30" s="113">
        <v>0</v>
      </c>
      <c r="F30" s="113">
        <v>0</v>
      </c>
      <c r="G30" s="113">
        <v>1</v>
      </c>
      <c r="H30" s="113">
        <v>60</v>
      </c>
      <c r="I30" s="76">
        <f>SUM(K30:M30)</f>
        <v>21</v>
      </c>
      <c r="J30" s="102"/>
      <c r="K30" s="113">
        <v>2</v>
      </c>
      <c r="L30" s="113">
        <v>0</v>
      </c>
      <c r="M30" s="114">
        <v>19</v>
      </c>
      <c r="N30" s="110">
        <f>SUM(O30:Q30)</f>
        <v>0</v>
      </c>
      <c r="O30" s="113">
        <v>0</v>
      </c>
      <c r="P30" s="113">
        <v>0</v>
      </c>
      <c r="Q30" s="113">
        <v>0</v>
      </c>
      <c r="R30" s="113">
        <v>5</v>
      </c>
      <c r="S30" s="115">
        <f>R30*200/1000</f>
        <v>1</v>
      </c>
      <c r="T30" s="116" t="s">
        <v>52</v>
      </c>
      <c r="U30" s="105">
        <f>(R30*550*51.4)/1000</f>
        <v>141.35</v>
      </c>
      <c r="V30" s="117" t="s">
        <v>53</v>
      </c>
    </row>
    <row r="31" spans="1:22" s="4" customFormat="1" ht="13.5" customHeight="1">
      <c r="A31" s="118"/>
      <c r="B31" s="109"/>
      <c r="C31" s="113"/>
      <c r="D31" s="113"/>
      <c r="E31" s="113"/>
      <c r="F31" s="113"/>
      <c r="G31" s="113"/>
      <c r="H31" s="113"/>
      <c r="I31" s="76"/>
      <c r="J31" s="102"/>
      <c r="K31" s="113"/>
      <c r="L31" s="113"/>
      <c r="M31" s="114"/>
      <c r="N31" s="109"/>
      <c r="O31" s="113"/>
      <c r="P31" s="113"/>
      <c r="Q31" s="113"/>
      <c r="R31" s="113"/>
      <c r="S31" s="115"/>
      <c r="T31" s="116"/>
      <c r="U31" s="105"/>
      <c r="V31" s="117"/>
    </row>
    <row r="32" spans="1:22" s="4" customFormat="1" ht="13.5" customHeight="1">
      <c r="A32" s="74" t="s">
        <v>110</v>
      </c>
      <c r="B32" s="110">
        <f>SUM(D32,F32,H32)</f>
        <v>89</v>
      </c>
      <c r="C32" s="113">
        <v>2</v>
      </c>
      <c r="D32" s="113">
        <v>2</v>
      </c>
      <c r="E32" s="113">
        <v>1</v>
      </c>
      <c r="F32" s="113">
        <v>4</v>
      </c>
      <c r="G32" s="113">
        <v>1</v>
      </c>
      <c r="H32" s="113">
        <v>83</v>
      </c>
      <c r="I32" s="76">
        <f>SUM(K32:M32)</f>
        <v>3</v>
      </c>
      <c r="J32" s="102"/>
      <c r="K32" s="113">
        <v>0</v>
      </c>
      <c r="L32" s="113">
        <v>0</v>
      </c>
      <c r="M32" s="114">
        <v>3</v>
      </c>
      <c r="N32" s="110">
        <f>SUM(O32:Q32)</f>
        <v>0</v>
      </c>
      <c r="O32" s="113">
        <v>0</v>
      </c>
      <c r="P32" s="113">
        <v>0</v>
      </c>
      <c r="Q32" s="113">
        <v>0</v>
      </c>
      <c r="R32" s="113">
        <v>0</v>
      </c>
      <c r="S32" s="115">
        <f>R32*200/1000</f>
        <v>0</v>
      </c>
      <c r="T32" s="116" t="s">
        <v>54</v>
      </c>
      <c r="U32" s="105">
        <f>(R32*550*51.4)/1000</f>
        <v>0</v>
      </c>
      <c r="V32" s="117" t="s">
        <v>55</v>
      </c>
    </row>
    <row r="33" spans="1:22" s="4" customFormat="1" ht="13.5" customHeight="1">
      <c r="A33" s="118"/>
      <c r="B33" s="109"/>
      <c r="C33" s="113"/>
      <c r="D33" s="113"/>
      <c r="E33" s="113"/>
      <c r="F33" s="113"/>
      <c r="G33" s="113"/>
      <c r="H33" s="113"/>
      <c r="I33" s="76"/>
      <c r="J33" s="102"/>
      <c r="K33" s="113"/>
      <c r="L33" s="113"/>
      <c r="M33" s="114"/>
      <c r="N33" s="109"/>
      <c r="O33" s="113"/>
      <c r="P33" s="113"/>
      <c r="Q33" s="113"/>
      <c r="R33" s="113"/>
      <c r="S33" s="115"/>
      <c r="T33" s="116"/>
      <c r="U33" s="105"/>
      <c r="V33" s="117"/>
    </row>
    <row r="34" spans="1:22" s="4" customFormat="1" ht="13.5" customHeight="1">
      <c r="A34" s="74" t="s">
        <v>111</v>
      </c>
      <c r="B34" s="110">
        <f>SUM(B36:B40,B42:B46,B48:B53,B55:B59)</f>
        <v>149279</v>
      </c>
      <c r="C34" s="114">
        <f aca="true" t="shared" si="2" ref="C34:H34">SUM(C36:C59)</f>
        <v>1545</v>
      </c>
      <c r="D34" s="114">
        <f t="shared" si="2"/>
        <v>5337</v>
      </c>
      <c r="E34" s="114">
        <f t="shared" si="2"/>
        <v>3935</v>
      </c>
      <c r="F34" s="114">
        <f t="shared" si="2"/>
        <v>11128</v>
      </c>
      <c r="G34" s="114">
        <f t="shared" si="2"/>
        <v>749</v>
      </c>
      <c r="H34" s="114">
        <f t="shared" si="2"/>
        <v>132814</v>
      </c>
      <c r="I34" s="76">
        <f>SUM(I36:I40,I42:I46,I48:I53,I55:I59)</f>
        <v>35461</v>
      </c>
      <c r="J34" s="102"/>
      <c r="K34" s="114">
        <f>SUM(K36:K59)</f>
        <v>1556</v>
      </c>
      <c r="L34" s="114">
        <f>SUM(L36:L59)</f>
        <v>2697</v>
      </c>
      <c r="M34" s="114">
        <f>SUM(M36:M59)</f>
        <v>31208</v>
      </c>
      <c r="N34" s="109">
        <f>SUM(N36:N40,N42:N46,N48:N53,N55:N59)</f>
        <v>4296</v>
      </c>
      <c r="O34" s="114">
        <f>SUM(O36:O59)</f>
        <v>176</v>
      </c>
      <c r="P34" s="114">
        <f>SUM(P36:P59)</f>
        <v>237</v>
      </c>
      <c r="Q34" s="114">
        <f>SUM(Q36:Q59)</f>
        <v>3883</v>
      </c>
      <c r="R34" s="114">
        <f>SUM(R36:R59)</f>
        <v>26512</v>
      </c>
      <c r="S34" s="119">
        <f>SUM(S36:S59)</f>
        <v>5302.4</v>
      </c>
      <c r="T34" s="120" t="s">
        <v>56</v>
      </c>
      <c r="U34" s="105">
        <f>(R34*550*51.4)/1000</f>
        <v>749494.24</v>
      </c>
      <c r="V34" s="117" t="s">
        <v>56</v>
      </c>
    </row>
    <row r="35" spans="1:22" s="4" customFormat="1" ht="13.5" customHeight="1">
      <c r="A35" s="118"/>
      <c r="B35" s="109"/>
      <c r="C35" s="113"/>
      <c r="D35" s="113"/>
      <c r="E35" s="113"/>
      <c r="F35" s="113"/>
      <c r="G35" s="113"/>
      <c r="H35" s="121"/>
      <c r="I35" s="76"/>
      <c r="J35" s="102"/>
      <c r="K35" s="113"/>
      <c r="L35" s="113"/>
      <c r="M35" s="122"/>
      <c r="N35" s="109"/>
      <c r="O35" s="113"/>
      <c r="P35" s="113"/>
      <c r="Q35" s="113"/>
      <c r="R35" s="113"/>
      <c r="S35" s="115"/>
      <c r="T35" s="123"/>
      <c r="U35" s="105"/>
      <c r="V35" s="117"/>
    </row>
    <row r="36" spans="1:22" s="4" customFormat="1" ht="13.5" customHeight="1">
      <c r="A36" s="74" t="s">
        <v>112</v>
      </c>
      <c r="B36" s="110">
        <f>SUM(D36,F36,H36)</f>
        <v>2218</v>
      </c>
      <c r="C36" s="113">
        <v>61</v>
      </c>
      <c r="D36" s="113">
        <v>291</v>
      </c>
      <c r="E36" s="113">
        <v>11</v>
      </c>
      <c r="F36" s="113">
        <v>324</v>
      </c>
      <c r="G36" s="113">
        <v>10</v>
      </c>
      <c r="H36" s="113">
        <v>1603</v>
      </c>
      <c r="I36" s="76">
        <f>SUM(K36:M36)</f>
        <v>418</v>
      </c>
      <c r="J36" s="102"/>
      <c r="K36" s="113">
        <v>92</v>
      </c>
      <c r="L36" s="113">
        <v>20</v>
      </c>
      <c r="M36" s="114">
        <v>306</v>
      </c>
      <c r="N36" s="109">
        <f>SUM(O36:Q36)</f>
        <v>3</v>
      </c>
      <c r="O36" s="113">
        <v>1</v>
      </c>
      <c r="P36" s="113">
        <v>1</v>
      </c>
      <c r="Q36" s="113">
        <v>1</v>
      </c>
      <c r="R36" s="113">
        <v>244</v>
      </c>
      <c r="S36" s="115">
        <f>R36*200/1000</f>
        <v>48.8</v>
      </c>
      <c r="T36" s="124" t="s">
        <v>57</v>
      </c>
      <c r="U36" s="105">
        <f>(R36*550*51.4)/1000</f>
        <v>6897.88</v>
      </c>
      <c r="V36" s="125" t="s">
        <v>58</v>
      </c>
    </row>
    <row r="37" spans="1:22" s="4" customFormat="1" ht="13.5" customHeight="1">
      <c r="A37" s="74" t="s">
        <v>113</v>
      </c>
      <c r="B37" s="110">
        <f>SUM(D37,F37,H37)</f>
        <v>120</v>
      </c>
      <c r="C37" s="113">
        <v>3</v>
      </c>
      <c r="D37" s="113">
        <v>34</v>
      </c>
      <c r="E37" s="113">
        <v>2</v>
      </c>
      <c r="F37" s="113">
        <v>79</v>
      </c>
      <c r="G37" s="113">
        <v>1</v>
      </c>
      <c r="H37" s="113">
        <v>7</v>
      </c>
      <c r="I37" s="76">
        <f>SUM(K37:M37)</f>
        <v>11</v>
      </c>
      <c r="J37" s="102"/>
      <c r="K37" s="113">
        <v>4</v>
      </c>
      <c r="L37" s="113">
        <v>7</v>
      </c>
      <c r="M37" s="114">
        <v>0</v>
      </c>
      <c r="N37" s="109">
        <f>SUM(O37:Q37)</f>
        <v>3</v>
      </c>
      <c r="O37" s="113">
        <v>0</v>
      </c>
      <c r="P37" s="113">
        <v>3</v>
      </c>
      <c r="Q37" s="113">
        <v>0</v>
      </c>
      <c r="R37" s="113">
        <v>14</v>
      </c>
      <c r="S37" s="115">
        <f>R37*200/1000</f>
        <v>2.8</v>
      </c>
      <c r="T37" s="124" t="s">
        <v>59</v>
      </c>
      <c r="U37" s="105">
        <f>(R37*550*51.4)/1000</f>
        <v>395.78</v>
      </c>
      <c r="V37" s="125" t="s">
        <v>60</v>
      </c>
    </row>
    <row r="38" spans="1:22" s="4" customFormat="1" ht="13.5" customHeight="1">
      <c r="A38" s="74" t="s">
        <v>114</v>
      </c>
      <c r="B38" s="110">
        <f>SUM(D38,F38,H38)</f>
        <v>7105</v>
      </c>
      <c r="C38" s="113">
        <v>56</v>
      </c>
      <c r="D38" s="113">
        <v>204</v>
      </c>
      <c r="E38" s="113">
        <v>51</v>
      </c>
      <c r="F38" s="113">
        <v>218</v>
      </c>
      <c r="G38" s="113">
        <v>47</v>
      </c>
      <c r="H38" s="113">
        <v>6683</v>
      </c>
      <c r="I38" s="76">
        <f>SUM(K38:M38)</f>
        <v>1586</v>
      </c>
      <c r="J38" s="102"/>
      <c r="K38" s="113">
        <v>58</v>
      </c>
      <c r="L38" s="113">
        <v>93</v>
      </c>
      <c r="M38" s="114">
        <v>1435</v>
      </c>
      <c r="N38" s="109">
        <f>SUM(O38:Q38)</f>
        <v>299</v>
      </c>
      <c r="O38" s="113">
        <v>10</v>
      </c>
      <c r="P38" s="113">
        <v>6</v>
      </c>
      <c r="Q38" s="113">
        <v>283</v>
      </c>
      <c r="R38" s="113">
        <v>1775</v>
      </c>
      <c r="S38" s="115">
        <f>R38*200/1000</f>
        <v>355</v>
      </c>
      <c r="T38" s="124" t="s">
        <v>61</v>
      </c>
      <c r="U38" s="105">
        <f>(R38*550*51.4)/1000</f>
        <v>50179.25</v>
      </c>
      <c r="V38" s="125" t="s">
        <v>62</v>
      </c>
    </row>
    <row r="39" spans="1:22" s="4" customFormat="1" ht="13.5" customHeight="1">
      <c r="A39" s="74" t="s">
        <v>115</v>
      </c>
      <c r="B39" s="110">
        <f>SUM(D39,F39,H39)</f>
        <v>2467</v>
      </c>
      <c r="C39" s="113">
        <v>31</v>
      </c>
      <c r="D39" s="113">
        <v>41</v>
      </c>
      <c r="E39" s="113">
        <v>64</v>
      </c>
      <c r="F39" s="113">
        <v>335</v>
      </c>
      <c r="G39" s="113">
        <v>14</v>
      </c>
      <c r="H39" s="113">
        <v>2091</v>
      </c>
      <c r="I39" s="76">
        <f>SUM(K39:M39)</f>
        <v>775</v>
      </c>
      <c r="J39" s="102"/>
      <c r="K39" s="113">
        <v>21</v>
      </c>
      <c r="L39" s="113">
        <v>83</v>
      </c>
      <c r="M39" s="114">
        <v>671</v>
      </c>
      <c r="N39" s="109">
        <f>SUM(O39:Q39)</f>
        <v>43</v>
      </c>
      <c r="O39" s="113">
        <v>7</v>
      </c>
      <c r="P39" s="113">
        <v>12</v>
      </c>
      <c r="Q39" s="113">
        <v>24</v>
      </c>
      <c r="R39" s="113">
        <v>161</v>
      </c>
      <c r="S39" s="115">
        <f>R39*200/1000</f>
        <v>32.2</v>
      </c>
      <c r="T39" s="124" t="s">
        <v>63</v>
      </c>
      <c r="U39" s="105">
        <f>(R39*550*51.4)/1000</f>
        <v>4551.47</v>
      </c>
      <c r="V39" s="125" t="s">
        <v>64</v>
      </c>
    </row>
    <row r="40" spans="1:22" s="4" customFormat="1" ht="13.5" customHeight="1">
      <c r="A40" s="74" t="s">
        <v>116</v>
      </c>
      <c r="B40" s="110">
        <f>SUM(D40,F40,H40)</f>
        <v>5153</v>
      </c>
      <c r="C40" s="113">
        <v>79</v>
      </c>
      <c r="D40" s="113">
        <v>97</v>
      </c>
      <c r="E40" s="113">
        <v>335</v>
      </c>
      <c r="F40" s="113">
        <v>642</v>
      </c>
      <c r="G40" s="113">
        <v>46</v>
      </c>
      <c r="H40" s="113">
        <v>4414</v>
      </c>
      <c r="I40" s="76">
        <f>SUM(K40:M40)</f>
        <v>1381</v>
      </c>
      <c r="J40" s="102"/>
      <c r="K40" s="113">
        <v>21</v>
      </c>
      <c r="L40" s="113">
        <v>155</v>
      </c>
      <c r="M40" s="114">
        <v>1205</v>
      </c>
      <c r="N40" s="109">
        <f>SUM(O40:Q40)</f>
        <v>89</v>
      </c>
      <c r="O40" s="113">
        <v>1</v>
      </c>
      <c r="P40" s="113">
        <v>22</v>
      </c>
      <c r="Q40" s="113">
        <v>66</v>
      </c>
      <c r="R40" s="113">
        <v>399</v>
      </c>
      <c r="S40" s="115">
        <f>R40*200/1000</f>
        <v>79.8</v>
      </c>
      <c r="T40" s="124" t="s">
        <v>65</v>
      </c>
      <c r="U40" s="105">
        <f>(R40*550*51.4)/1000</f>
        <v>11279.73</v>
      </c>
      <c r="V40" s="125" t="s">
        <v>66</v>
      </c>
    </row>
    <row r="41" spans="1:22" s="4" customFormat="1" ht="13.5" customHeight="1">
      <c r="A41" s="126"/>
      <c r="B41" s="109"/>
      <c r="C41" s="113"/>
      <c r="D41" s="113"/>
      <c r="E41" s="113"/>
      <c r="F41" s="113"/>
      <c r="G41" s="113"/>
      <c r="H41" s="113"/>
      <c r="I41" s="76"/>
      <c r="J41" s="102"/>
      <c r="K41" s="113"/>
      <c r="L41" s="113"/>
      <c r="M41" s="114"/>
      <c r="N41" s="109"/>
      <c r="O41" s="113"/>
      <c r="P41" s="113"/>
      <c r="Q41" s="113"/>
      <c r="R41" s="113"/>
      <c r="S41" s="115"/>
      <c r="T41" s="124"/>
      <c r="U41" s="105"/>
      <c r="V41" s="125"/>
    </row>
    <row r="42" spans="1:22" s="4" customFormat="1" ht="13.5" customHeight="1">
      <c r="A42" s="74" t="s">
        <v>117</v>
      </c>
      <c r="B42" s="110">
        <f>SUM(D42,F42,H42)</f>
        <v>3076</v>
      </c>
      <c r="C42" s="113">
        <v>22</v>
      </c>
      <c r="D42" s="113">
        <v>28</v>
      </c>
      <c r="E42" s="113">
        <v>106</v>
      </c>
      <c r="F42" s="113">
        <v>206</v>
      </c>
      <c r="G42" s="113">
        <v>19</v>
      </c>
      <c r="H42" s="113">
        <v>2842</v>
      </c>
      <c r="I42" s="76">
        <f>SUM(K42:M42)</f>
        <v>607</v>
      </c>
      <c r="J42" s="102"/>
      <c r="K42" s="113">
        <v>0</v>
      </c>
      <c r="L42" s="113">
        <v>20</v>
      </c>
      <c r="M42" s="114">
        <v>587</v>
      </c>
      <c r="N42" s="109">
        <f>SUM(O42:Q42)</f>
        <v>22</v>
      </c>
      <c r="O42" s="113">
        <v>0</v>
      </c>
      <c r="P42" s="113">
        <v>0</v>
      </c>
      <c r="Q42" s="113">
        <v>22</v>
      </c>
      <c r="R42" s="113">
        <v>472</v>
      </c>
      <c r="S42" s="115">
        <f>R42*200/1000</f>
        <v>94.4</v>
      </c>
      <c r="T42" s="124" t="s">
        <v>67</v>
      </c>
      <c r="U42" s="105">
        <f>(R42*550*51.4)/1000</f>
        <v>13343.44</v>
      </c>
      <c r="V42" s="125" t="s">
        <v>68</v>
      </c>
    </row>
    <row r="43" spans="1:22" s="4" customFormat="1" ht="13.5" customHeight="1">
      <c r="A43" s="74" t="s">
        <v>118</v>
      </c>
      <c r="B43" s="110">
        <f>SUM(D43,F43,H43)</f>
        <v>23526</v>
      </c>
      <c r="C43" s="113">
        <v>90</v>
      </c>
      <c r="D43" s="113">
        <v>99</v>
      </c>
      <c r="E43" s="113">
        <v>685</v>
      </c>
      <c r="F43" s="113">
        <v>1049</v>
      </c>
      <c r="G43" s="113">
        <v>125</v>
      </c>
      <c r="H43" s="113">
        <v>22378</v>
      </c>
      <c r="I43" s="76">
        <f>SUM(K43:M43)</f>
        <v>6169</v>
      </c>
      <c r="J43" s="102"/>
      <c r="K43" s="113">
        <v>5</v>
      </c>
      <c r="L43" s="113">
        <v>249</v>
      </c>
      <c r="M43" s="114">
        <v>5915</v>
      </c>
      <c r="N43" s="109">
        <f>SUM(O43:Q43)</f>
        <v>182</v>
      </c>
      <c r="O43" s="113">
        <v>3</v>
      </c>
      <c r="P43" s="113">
        <v>30</v>
      </c>
      <c r="Q43" s="113">
        <v>149</v>
      </c>
      <c r="R43" s="113">
        <v>2021</v>
      </c>
      <c r="S43" s="115">
        <f>R43*200/1000</f>
        <v>404.2</v>
      </c>
      <c r="T43" s="124" t="s">
        <v>69</v>
      </c>
      <c r="U43" s="105">
        <f>(R43*550*51.4)/1000</f>
        <v>57133.67</v>
      </c>
      <c r="V43" s="125" t="s">
        <v>70</v>
      </c>
    </row>
    <row r="44" spans="1:22" s="4" customFormat="1" ht="13.5" customHeight="1">
      <c r="A44" s="74" t="s">
        <v>119</v>
      </c>
      <c r="B44" s="110">
        <f>SUM(D44,F44,H44)</f>
        <v>1572</v>
      </c>
      <c r="C44" s="113">
        <v>24</v>
      </c>
      <c r="D44" s="113">
        <v>40</v>
      </c>
      <c r="E44" s="113">
        <v>15</v>
      </c>
      <c r="F44" s="113">
        <v>206</v>
      </c>
      <c r="G44" s="113">
        <v>10</v>
      </c>
      <c r="H44" s="113">
        <v>1326</v>
      </c>
      <c r="I44" s="76">
        <f>SUM(K44:M44)</f>
        <v>734</v>
      </c>
      <c r="J44" s="102"/>
      <c r="K44" s="113">
        <v>4</v>
      </c>
      <c r="L44" s="113">
        <v>89</v>
      </c>
      <c r="M44" s="114">
        <v>641</v>
      </c>
      <c r="N44" s="109">
        <f>SUM(O44:Q44)</f>
        <v>65</v>
      </c>
      <c r="O44" s="113">
        <v>0</v>
      </c>
      <c r="P44" s="113">
        <v>4</v>
      </c>
      <c r="Q44" s="113">
        <v>61</v>
      </c>
      <c r="R44" s="113">
        <v>352</v>
      </c>
      <c r="S44" s="115">
        <f>R44*200/1000</f>
        <v>70.4</v>
      </c>
      <c r="T44" s="124" t="s">
        <v>71</v>
      </c>
      <c r="U44" s="105">
        <f>(R44*550*51.4)/1000</f>
        <v>9951.04</v>
      </c>
      <c r="V44" s="125" t="s">
        <v>72</v>
      </c>
    </row>
    <row r="45" spans="1:22" s="4" customFormat="1" ht="13.5" customHeight="1">
      <c r="A45" s="74" t="s">
        <v>120</v>
      </c>
      <c r="B45" s="110">
        <f>SUM(D45,F45,H45)</f>
        <v>19241</v>
      </c>
      <c r="C45" s="113">
        <v>199</v>
      </c>
      <c r="D45" s="113">
        <v>214</v>
      </c>
      <c r="E45" s="113">
        <v>948</v>
      </c>
      <c r="F45" s="113">
        <v>2245</v>
      </c>
      <c r="G45" s="113">
        <v>96</v>
      </c>
      <c r="H45" s="113">
        <v>16782</v>
      </c>
      <c r="I45" s="76">
        <f>SUM(K45:M45)</f>
        <v>2051</v>
      </c>
      <c r="J45" s="102"/>
      <c r="K45" s="113">
        <v>27</v>
      </c>
      <c r="L45" s="113">
        <v>286</v>
      </c>
      <c r="M45" s="114">
        <v>1738</v>
      </c>
      <c r="N45" s="109">
        <f>SUM(O45:Q45)</f>
        <v>209</v>
      </c>
      <c r="O45" s="113">
        <v>1</v>
      </c>
      <c r="P45" s="113">
        <v>2</v>
      </c>
      <c r="Q45" s="113">
        <v>206</v>
      </c>
      <c r="R45" s="113">
        <v>3559</v>
      </c>
      <c r="S45" s="115">
        <f>R45*200/1000</f>
        <v>711.8</v>
      </c>
      <c r="T45" s="124" t="s">
        <v>73</v>
      </c>
      <c r="U45" s="105">
        <f>(R45*550*51.4)/1000</f>
        <v>100612.93</v>
      </c>
      <c r="V45" s="125" t="s">
        <v>74</v>
      </c>
    </row>
    <row r="46" spans="1:22" s="4" customFormat="1" ht="13.5" customHeight="1">
      <c r="A46" s="74" t="s">
        <v>121</v>
      </c>
      <c r="B46" s="110">
        <f>SUM(D46,F46,H46)</f>
        <v>8235</v>
      </c>
      <c r="C46" s="113">
        <v>134</v>
      </c>
      <c r="D46" s="113">
        <v>137</v>
      </c>
      <c r="E46" s="113">
        <v>236</v>
      </c>
      <c r="F46" s="113">
        <v>351</v>
      </c>
      <c r="G46" s="113">
        <v>42</v>
      </c>
      <c r="H46" s="113">
        <v>7747</v>
      </c>
      <c r="I46" s="76">
        <f>SUM(K46:M46)</f>
        <v>2298</v>
      </c>
      <c r="J46" s="102"/>
      <c r="K46" s="113">
        <v>11</v>
      </c>
      <c r="L46" s="113">
        <v>17</v>
      </c>
      <c r="M46" s="114">
        <v>2270</v>
      </c>
      <c r="N46" s="109">
        <f>SUM(O46:Q46)</f>
        <v>106</v>
      </c>
      <c r="O46" s="113">
        <v>3</v>
      </c>
      <c r="P46" s="113">
        <v>5</v>
      </c>
      <c r="Q46" s="113">
        <v>98</v>
      </c>
      <c r="R46" s="113">
        <v>1709</v>
      </c>
      <c r="S46" s="115">
        <f>R46*200/1000</f>
        <v>341.8</v>
      </c>
      <c r="T46" s="124" t="s">
        <v>75</v>
      </c>
      <c r="U46" s="105">
        <f>(R46*550*51.4)/1000</f>
        <v>48313.43</v>
      </c>
      <c r="V46" s="125" t="s">
        <v>76</v>
      </c>
    </row>
    <row r="47" spans="1:22" s="4" customFormat="1" ht="13.5" customHeight="1">
      <c r="A47" s="118"/>
      <c r="B47" s="109"/>
      <c r="C47" s="113"/>
      <c r="D47" s="113"/>
      <c r="E47" s="113"/>
      <c r="F47" s="113"/>
      <c r="G47" s="113"/>
      <c r="H47" s="113"/>
      <c r="I47" s="76"/>
      <c r="J47" s="102"/>
      <c r="K47" s="113"/>
      <c r="L47" s="113"/>
      <c r="M47" s="114"/>
      <c r="N47" s="109"/>
      <c r="O47" s="113"/>
      <c r="P47" s="113"/>
      <c r="Q47" s="113"/>
      <c r="R47" s="113"/>
      <c r="S47" s="115"/>
      <c r="T47" s="124"/>
      <c r="U47" s="105"/>
      <c r="V47" s="125"/>
    </row>
    <row r="48" spans="1:22" s="4" customFormat="1" ht="13.5" customHeight="1">
      <c r="A48" s="74" t="s">
        <v>122</v>
      </c>
      <c r="B48" s="110">
        <f aca="true" t="shared" si="3" ref="B48:B53">SUM(D48,F48,H48)</f>
        <v>27635</v>
      </c>
      <c r="C48" s="113">
        <v>148</v>
      </c>
      <c r="D48" s="113">
        <v>352</v>
      </c>
      <c r="E48" s="113">
        <v>423</v>
      </c>
      <c r="F48" s="113">
        <v>1283</v>
      </c>
      <c r="G48" s="113">
        <v>140</v>
      </c>
      <c r="H48" s="113">
        <v>26000</v>
      </c>
      <c r="I48" s="76">
        <f aca="true" t="shared" si="4" ref="I48:I53">SUM(K48:M48)</f>
        <v>5829</v>
      </c>
      <c r="J48" s="102"/>
      <c r="K48" s="113">
        <v>99</v>
      </c>
      <c r="L48" s="113">
        <v>197</v>
      </c>
      <c r="M48" s="114">
        <v>5533</v>
      </c>
      <c r="N48" s="109">
        <f aca="true" t="shared" si="5" ref="N48:N53">SUM(O48:Q48)</f>
        <v>1802</v>
      </c>
      <c r="O48" s="113">
        <v>13</v>
      </c>
      <c r="P48" s="113">
        <v>23</v>
      </c>
      <c r="Q48" s="113">
        <v>1766</v>
      </c>
      <c r="R48" s="113">
        <v>5197</v>
      </c>
      <c r="S48" s="115">
        <f aca="true" t="shared" si="6" ref="S48:S53">R48*200/1000</f>
        <v>1039.4</v>
      </c>
      <c r="T48" s="124" t="s">
        <v>77</v>
      </c>
      <c r="U48" s="105">
        <f aca="true" t="shared" si="7" ref="U48:U53">(R48*550*51.4)/1000</f>
        <v>146919.19</v>
      </c>
      <c r="V48" s="125" t="s">
        <v>78</v>
      </c>
    </row>
    <row r="49" spans="1:22" s="4" customFormat="1" ht="13.5" customHeight="1">
      <c r="A49" s="74" t="s">
        <v>123</v>
      </c>
      <c r="B49" s="110">
        <f t="shared" si="3"/>
        <v>9725</v>
      </c>
      <c r="C49" s="113">
        <v>58</v>
      </c>
      <c r="D49" s="113">
        <v>165</v>
      </c>
      <c r="E49" s="113">
        <v>166</v>
      </c>
      <c r="F49" s="113">
        <v>396</v>
      </c>
      <c r="G49" s="113">
        <v>37</v>
      </c>
      <c r="H49" s="113">
        <v>9164</v>
      </c>
      <c r="I49" s="76">
        <f t="shared" si="4"/>
        <v>2341</v>
      </c>
      <c r="J49" s="102"/>
      <c r="K49" s="113">
        <v>30</v>
      </c>
      <c r="L49" s="113">
        <v>59</v>
      </c>
      <c r="M49" s="114">
        <v>2252</v>
      </c>
      <c r="N49" s="109">
        <f t="shared" si="5"/>
        <v>148</v>
      </c>
      <c r="O49" s="113">
        <v>2</v>
      </c>
      <c r="P49" s="113">
        <v>2</v>
      </c>
      <c r="Q49" s="113">
        <v>144</v>
      </c>
      <c r="R49" s="113">
        <v>1491</v>
      </c>
      <c r="S49" s="115">
        <f t="shared" si="6"/>
        <v>298.2</v>
      </c>
      <c r="T49" s="124" t="s">
        <v>79</v>
      </c>
      <c r="U49" s="105">
        <f t="shared" si="7"/>
        <v>42150.57</v>
      </c>
      <c r="V49" s="125" t="s">
        <v>80</v>
      </c>
    </row>
    <row r="50" spans="1:22" s="4" customFormat="1" ht="13.5" customHeight="1">
      <c r="A50" s="74" t="s">
        <v>124</v>
      </c>
      <c r="B50" s="110">
        <f t="shared" si="3"/>
        <v>28593</v>
      </c>
      <c r="C50" s="113">
        <v>288</v>
      </c>
      <c r="D50" s="113">
        <v>1584</v>
      </c>
      <c r="E50" s="113">
        <v>248</v>
      </c>
      <c r="F50" s="113">
        <v>1544</v>
      </c>
      <c r="G50" s="113">
        <v>119</v>
      </c>
      <c r="H50" s="113">
        <v>25465</v>
      </c>
      <c r="I50" s="76">
        <f t="shared" si="4"/>
        <v>8108</v>
      </c>
      <c r="J50" s="102"/>
      <c r="K50" s="113">
        <v>674</v>
      </c>
      <c r="L50" s="113">
        <v>795</v>
      </c>
      <c r="M50" s="114">
        <v>6639</v>
      </c>
      <c r="N50" s="109">
        <f t="shared" si="5"/>
        <v>936</v>
      </c>
      <c r="O50" s="113">
        <v>86</v>
      </c>
      <c r="P50" s="113">
        <v>95</v>
      </c>
      <c r="Q50" s="113">
        <v>755</v>
      </c>
      <c r="R50" s="113">
        <v>6659</v>
      </c>
      <c r="S50" s="115">
        <f t="shared" si="6"/>
        <v>1331.8</v>
      </c>
      <c r="T50" s="124" t="s">
        <v>81</v>
      </c>
      <c r="U50" s="105">
        <f t="shared" si="7"/>
        <v>188249.93</v>
      </c>
      <c r="V50" s="125" t="s">
        <v>82</v>
      </c>
    </row>
    <row r="51" spans="1:22" s="4" customFormat="1" ht="13.5" customHeight="1">
      <c r="A51" s="74" t="s">
        <v>125</v>
      </c>
      <c r="B51" s="110">
        <f t="shared" si="3"/>
        <v>2921</v>
      </c>
      <c r="C51" s="113">
        <v>128</v>
      </c>
      <c r="D51" s="113">
        <v>449</v>
      </c>
      <c r="E51" s="113">
        <v>105</v>
      </c>
      <c r="F51" s="113">
        <v>739</v>
      </c>
      <c r="G51" s="113">
        <v>9</v>
      </c>
      <c r="H51" s="113">
        <v>1733</v>
      </c>
      <c r="I51" s="76">
        <f t="shared" si="4"/>
        <v>675</v>
      </c>
      <c r="J51" s="102"/>
      <c r="K51" s="113">
        <v>146</v>
      </c>
      <c r="L51" s="113">
        <v>212</v>
      </c>
      <c r="M51" s="114">
        <v>317</v>
      </c>
      <c r="N51" s="109">
        <f t="shared" si="5"/>
        <v>6</v>
      </c>
      <c r="O51" s="113">
        <v>1</v>
      </c>
      <c r="P51" s="113">
        <v>5</v>
      </c>
      <c r="Q51" s="113">
        <v>0</v>
      </c>
      <c r="R51" s="113">
        <v>566</v>
      </c>
      <c r="S51" s="115">
        <f t="shared" si="6"/>
        <v>113.2</v>
      </c>
      <c r="T51" s="124" t="s">
        <v>83</v>
      </c>
      <c r="U51" s="105">
        <f t="shared" si="7"/>
        <v>16000.82</v>
      </c>
      <c r="V51" s="125" t="s">
        <v>84</v>
      </c>
    </row>
    <row r="52" spans="1:22" s="4" customFormat="1" ht="13.5" customHeight="1">
      <c r="A52" s="74" t="s">
        <v>126</v>
      </c>
      <c r="B52" s="110">
        <f t="shared" si="3"/>
        <v>3977</v>
      </c>
      <c r="C52" s="113">
        <v>220</v>
      </c>
      <c r="D52" s="113">
        <v>1596</v>
      </c>
      <c r="E52" s="113">
        <v>19</v>
      </c>
      <c r="F52" s="113">
        <v>108</v>
      </c>
      <c r="G52" s="113">
        <v>10</v>
      </c>
      <c r="H52" s="113">
        <v>2273</v>
      </c>
      <c r="I52" s="76">
        <f t="shared" si="4"/>
        <v>1311</v>
      </c>
      <c r="J52" s="102"/>
      <c r="K52" s="113">
        <v>364</v>
      </c>
      <c r="L52" s="113">
        <v>28</v>
      </c>
      <c r="M52" s="114">
        <v>919</v>
      </c>
      <c r="N52" s="109">
        <f t="shared" si="5"/>
        <v>325</v>
      </c>
      <c r="O52" s="113">
        <v>48</v>
      </c>
      <c r="P52" s="113">
        <v>0</v>
      </c>
      <c r="Q52" s="113">
        <v>277</v>
      </c>
      <c r="R52" s="113">
        <v>652</v>
      </c>
      <c r="S52" s="115">
        <f t="shared" si="6"/>
        <v>130.4</v>
      </c>
      <c r="T52" s="124" t="s">
        <v>85</v>
      </c>
      <c r="U52" s="105">
        <f t="shared" si="7"/>
        <v>18432.04</v>
      </c>
      <c r="V52" s="125" t="s">
        <v>86</v>
      </c>
    </row>
    <row r="53" spans="1:22" s="4" customFormat="1" ht="13.5" customHeight="1">
      <c r="A53" s="74" t="s">
        <v>127</v>
      </c>
      <c r="B53" s="110">
        <f t="shared" si="3"/>
        <v>1178</v>
      </c>
      <c r="C53" s="113">
        <v>0</v>
      </c>
      <c r="D53" s="113">
        <v>0</v>
      </c>
      <c r="E53" s="113">
        <v>389</v>
      </c>
      <c r="F53" s="113">
        <v>1178</v>
      </c>
      <c r="G53" s="113">
        <v>0</v>
      </c>
      <c r="H53" s="113">
        <v>0</v>
      </c>
      <c r="I53" s="76">
        <f t="shared" si="4"/>
        <v>367</v>
      </c>
      <c r="J53" s="102"/>
      <c r="K53" s="113">
        <v>0</v>
      </c>
      <c r="L53" s="113">
        <v>367</v>
      </c>
      <c r="M53" s="114">
        <v>0</v>
      </c>
      <c r="N53" s="109">
        <f t="shared" si="5"/>
        <v>17</v>
      </c>
      <c r="O53" s="113">
        <v>0</v>
      </c>
      <c r="P53" s="113">
        <v>17</v>
      </c>
      <c r="Q53" s="113">
        <v>0</v>
      </c>
      <c r="R53" s="113">
        <v>1167</v>
      </c>
      <c r="S53" s="115">
        <f t="shared" si="6"/>
        <v>233.4</v>
      </c>
      <c r="T53" s="124" t="s">
        <v>87</v>
      </c>
      <c r="U53" s="105">
        <f t="shared" si="7"/>
        <v>32991.09</v>
      </c>
      <c r="V53" s="125" t="s">
        <v>88</v>
      </c>
    </row>
    <row r="54" spans="1:22" s="4" customFormat="1" ht="13.5" customHeight="1">
      <c r="A54" s="118"/>
      <c r="B54" s="109"/>
      <c r="C54" s="113"/>
      <c r="D54" s="113"/>
      <c r="E54" s="113"/>
      <c r="F54" s="113"/>
      <c r="G54" s="113"/>
      <c r="H54" s="113"/>
      <c r="I54" s="76"/>
      <c r="J54" s="102"/>
      <c r="K54" s="113"/>
      <c r="L54" s="113"/>
      <c r="M54" s="114"/>
      <c r="N54" s="127"/>
      <c r="O54" s="113"/>
      <c r="P54" s="113"/>
      <c r="Q54" s="113"/>
      <c r="R54" s="113"/>
      <c r="S54" s="115"/>
      <c r="T54" s="124"/>
      <c r="U54" s="105"/>
      <c r="V54" s="125"/>
    </row>
    <row r="55" spans="1:22" s="4" customFormat="1" ht="13.5" customHeight="1">
      <c r="A55" s="74" t="s">
        <v>128</v>
      </c>
      <c r="B55" s="110">
        <f>SUM(D55,F55,H55)</f>
        <v>0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76">
        <f>SUM(K55:M55)</f>
        <v>0</v>
      </c>
      <c r="J55" s="102"/>
      <c r="K55" s="113">
        <v>0</v>
      </c>
      <c r="L55" s="113">
        <v>0</v>
      </c>
      <c r="M55" s="114">
        <v>0</v>
      </c>
      <c r="N55" s="109">
        <f>SUM(O55:Q55)</f>
        <v>0</v>
      </c>
      <c r="O55" s="113">
        <v>0</v>
      </c>
      <c r="P55" s="113">
        <v>0</v>
      </c>
      <c r="Q55" s="113">
        <v>0</v>
      </c>
      <c r="R55" s="113">
        <v>0</v>
      </c>
      <c r="S55" s="115">
        <f>R55*200/1000</f>
        <v>0</v>
      </c>
      <c r="T55" s="124" t="s">
        <v>89</v>
      </c>
      <c r="U55" s="105">
        <f>(R55*550*51.4)/1000</f>
        <v>0</v>
      </c>
      <c r="V55" s="125" t="s">
        <v>89</v>
      </c>
    </row>
    <row r="56" spans="1:22" s="4" customFormat="1" ht="13.5" customHeight="1">
      <c r="A56" s="74" t="s">
        <v>129</v>
      </c>
      <c r="B56" s="110">
        <f>SUM(D56,F56,H56)</f>
        <v>675</v>
      </c>
      <c r="C56" s="113">
        <v>2</v>
      </c>
      <c r="D56" s="113">
        <v>2</v>
      </c>
      <c r="E56" s="113">
        <v>8</v>
      </c>
      <c r="F56" s="113">
        <v>54</v>
      </c>
      <c r="G56" s="113">
        <v>5</v>
      </c>
      <c r="H56" s="113">
        <v>619</v>
      </c>
      <c r="I56" s="76">
        <f>SUM(K56:M56)</f>
        <v>238</v>
      </c>
      <c r="J56" s="102"/>
      <c r="K56" s="113">
        <v>0</v>
      </c>
      <c r="L56" s="113">
        <v>0</v>
      </c>
      <c r="M56" s="114">
        <v>238</v>
      </c>
      <c r="N56" s="109">
        <f>SUM(O56:Q56)</f>
        <v>0</v>
      </c>
      <c r="O56" s="113">
        <v>0</v>
      </c>
      <c r="P56" s="113">
        <v>0</v>
      </c>
      <c r="Q56" s="113">
        <v>0</v>
      </c>
      <c r="R56" s="113">
        <v>0</v>
      </c>
      <c r="S56" s="115">
        <f>R56*200/1000</f>
        <v>0</v>
      </c>
      <c r="T56" s="124" t="s">
        <v>90</v>
      </c>
      <c r="U56" s="105">
        <f>(R56*550*51.4)/1000</f>
        <v>0</v>
      </c>
      <c r="V56" s="125" t="s">
        <v>90</v>
      </c>
    </row>
    <row r="57" spans="1:22" s="4" customFormat="1" ht="13.5" customHeight="1">
      <c r="A57" s="74" t="s">
        <v>130</v>
      </c>
      <c r="B57" s="110">
        <f>SUM(D57,F57,H57)</f>
        <v>208</v>
      </c>
      <c r="C57" s="113">
        <v>1</v>
      </c>
      <c r="D57" s="113">
        <v>3</v>
      </c>
      <c r="E57" s="113">
        <v>1</v>
      </c>
      <c r="F57" s="113">
        <v>4</v>
      </c>
      <c r="G57" s="113">
        <v>3</v>
      </c>
      <c r="H57" s="113">
        <v>201</v>
      </c>
      <c r="I57" s="76">
        <f>SUM(K57:M57)</f>
        <v>36</v>
      </c>
      <c r="J57" s="102"/>
      <c r="K57" s="113">
        <v>0</v>
      </c>
      <c r="L57" s="113">
        <v>0</v>
      </c>
      <c r="M57" s="114">
        <v>36</v>
      </c>
      <c r="N57" s="109">
        <f>SUM(O57:Q57)</f>
        <v>3</v>
      </c>
      <c r="O57" s="113">
        <v>0</v>
      </c>
      <c r="P57" s="113">
        <v>0</v>
      </c>
      <c r="Q57" s="113">
        <v>3</v>
      </c>
      <c r="R57" s="113">
        <v>13</v>
      </c>
      <c r="S57" s="115">
        <f>R57*200/1000</f>
        <v>2.6</v>
      </c>
      <c r="T57" s="124" t="s">
        <v>91</v>
      </c>
      <c r="U57" s="105">
        <f>(R57*550*51.4)/1000</f>
        <v>367.51</v>
      </c>
      <c r="V57" s="125" t="s">
        <v>91</v>
      </c>
    </row>
    <row r="58" spans="1:22" s="4" customFormat="1" ht="13.5" customHeight="1">
      <c r="A58" s="74" t="s">
        <v>131</v>
      </c>
      <c r="B58" s="110">
        <f>SUM(D58,F58,H58)</f>
        <v>479</v>
      </c>
      <c r="C58" s="113">
        <v>1</v>
      </c>
      <c r="D58" s="113">
        <v>1</v>
      </c>
      <c r="E58" s="113">
        <v>2</v>
      </c>
      <c r="F58" s="113">
        <v>40</v>
      </c>
      <c r="G58" s="113">
        <v>8</v>
      </c>
      <c r="H58" s="113">
        <v>438</v>
      </c>
      <c r="I58" s="76">
        <f>SUM(K58:M58)</f>
        <v>47</v>
      </c>
      <c r="J58" s="102"/>
      <c r="K58" s="113">
        <v>0</v>
      </c>
      <c r="L58" s="113">
        <v>0</v>
      </c>
      <c r="M58" s="114">
        <v>47</v>
      </c>
      <c r="N58" s="109">
        <f>SUM(O58:Q58)</f>
        <v>0</v>
      </c>
      <c r="O58" s="113">
        <v>0</v>
      </c>
      <c r="P58" s="113">
        <v>0</v>
      </c>
      <c r="Q58" s="113">
        <v>0</v>
      </c>
      <c r="R58" s="113">
        <v>0</v>
      </c>
      <c r="S58" s="115">
        <f>R58*200/1000</f>
        <v>0</v>
      </c>
      <c r="T58" s="124" t="s">
        <v>92</v>
      </c>
      <c r="U58" s="105">
        <f>(R58*550*51.4)/1000</f>
        <v>0</v>
      </c>
      <c r="V58" s="125" t="s">
        <v>92</v>
      </c>
    </row>
    <row r="59" spans="1:22" s="4" customFormat="1" ht="13.5" customHeight="1">
      <c r="A59" s="74" t="s">
        <v>132</v>
      </c>
      <c r="B59" s="110">
        <f>SUM(D59,F59,H59)</f>
        <v>1175</v>
      </c>
      <c r="C59" s="113">
        <v>0</v>
      </c>
      <c r="D59" s="113">
        <v>0</v>
      </c>
      <c r="E59" s="128">
        <v>121</v>
      </c>
      <c r="F59" s="113">
        <v>127</v>
      </c>
      <c r="G59" s="113">
        <v>8</v>
      </c>
      <c r="H59" s="113">
        <v>1048</v>
      </c>
      <c r="I59" s="76">
        <f>SUM(K59:M59)</f>
        <v>479</v>
      </c>
      <c r="J59" s="102"/>
      <c r="K59" s="113">
        <v>0</v>
      </c>
      <c r="L59" s="113">
        <v>20</v>
      </c>
      <c r="M59" s="114">
        <v>459</v>
      </c>
      <c r="N59" s="109">
        <f>SUM(O59:Q59)</f>
        <v>38</v>
      </c>
      <c r="O59" s="113">
        <v>0</v>
      </c>
      <c r="P59" s="113">
        <v>10</v>
      </c>
      <c r="Q59" s="113">
        <v>28</v>
      </c>
      <c r="R59" s="113">
        <v>61</v>
      </c>
      <c r="S59" s="115">
        <f>R59*200/1000</f>
        <v>12.2</v>
      </c>
      <c r="T59" s="129" t="s">
        <v>93</v>
      </c>
      <c r="U59" s="105">
        <f>(R59*550*51.4)/1000</f>
        <v>1724.47</v>
      </c>
      <c r="V59" s="125" t="s">
        <v>93</v>
      </c>
    </row>
    <row r="60" spans="1:22" s="4" customFormat="1" ht="4.5" customHeight="1">
      <c r="A60" s="130"/>
      <c r="B60" s="131"/>
      <c r="C60" s="131"/>
      <c r="D60" s="131"/>
      <c r="E60" s="131"/>
      <c r="F60" s="131"/>
      <c r="G60" s="131"/>
      <c r="H60" s="131"/>
      <c r="I60" s="131"/>
      <c r="J60" s="24"/>
      <c r="K60" s="132"/>
      <c r="L60" s="131"/>
      <c r="M60" s="131"/>
      <c r="N60" s="131"/>
      <c r="O60" s="132">
        <v>0</v>
      </c>
      <c r="P60" s="132"/>
      <c r="Q60" s="132"/>
      <c r="R60" s="132"/>
      <c r="S60" s="133"/>
      <c r="T60" s="134"/>
      <c r="U60" s="135"/>
      <c r="V60" s="136"/>
    </row>
    <row r="61" spans="1:21" s="4" customFormat="1" ht="9.75" customHeight="1">
      <c r="A61" s="137" t="s">
        <v>133</v>
      </c>
      <c r="B61" s="24"/>
      <c r="C61" s="24"/>
      <c r="D61" s="24"/>
      <c r="E61" s="24"/>
      <c r="F61" s="24"/>
      <c r="G61" s="24"/>
      <c r="H61" s="24"/>
      <c r="I61" s="24"/>
      <c r="J61" s="24"/>
      <c r="K61" s="138" t="s">
        <v>94</v>
      </c>
      <c r="O61" s="139"/>
      <c r="P61" s="139"/>
      <c r="Q61" s="139"/>
      <c r="R61" s="139"/>
      <c r="S61" s="140"/>
      <c r="T61" s="141"/>
      <c r="U61" s="142"/>
    </row>
    <row r="62" spans="1:20" s="4" customFormat="1" ht="9" customHeight="1">
      <c r="A62" s="2"/>
      <c r="J62" s="24"/>
      <c r="S62" s="143"/>
      <c r="T62" s="144"/>
    </row>
    <row r="63" spans="1:20" s="4" customFormat="1" ht="9" customHeight="1">
      <c r="A63" s="2"/>
      <c r="J63" s="24"/>
      <c r="S63" s="143"/>
      <c r="T63" s="144"/>
    </row>
    <row r="64" spans="1:20" s="4" customFormat="1" ht="15" customHeight="1">
      <c r="A64" s="2"/>
      <c r="J64" s="24"/>
      <c r="M64" s="2"/>
      <c r="T64" s="145"/>
    </row>
    <row r="65" spans="1:20" s="4" customFormat="1" ht="9" customHeight="1">
      <c r="A65" s="2"/>
      <c r="J65" s="24"/>
      <c r="T65" s="145"/>
    </row>
    <row r="66" ht="15.75">
      <c r="J66" s="3"/>
    </row>
    <row r="67" ht="15.75">
      <c r="J67" s="3"/>
    </row>
    <row r="68" ht="15.75">
      <c r="J68" s="3"/>
    </row>
    <row r="69" ht="15.75">
      <c r="J69" s="3"/>
    </row>
    <row r="70" ht="15.75">
      <c r="J70" s="3"/>
    </row>
    <row r="71" ht="15.75">
      <c r="J71" s="3"/>
    </row>
    <row r="72" ht="15.75">
      <c r="J72" s="3"/>
    </row>
    <row r="73" ht="15.75">
      <c r="J73" s="3"/>
    </row>
    <row r="74" ht="15.75">
      <c r="J74" s="3"/>
    </row>
    <row r="75" ht="15.75">
      <c r="J75" s="3"/>
    </row>
    <row r="76" ht="15.75">
      <c r="J76" s="3"/>
    </row>
    <row r="77" ht="15.75">
      <c r="J77" s="3"/>
    </row>
    <row r="78" ht="15.75">
      <c r="J78" s="3"/>
    </row>
  </sheetData>
  <printOptions/>
  <pageMargins left="0.31496062992125984" right="0.31496062992125984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2003-06-25T08:13:25Z</dcterms:created>
  <dcterms:modified xsi:type="dcterms:W3CDTF">2003-06-25T08:13:25Z</dcterms:modified>
  <cp:category/>
  <cp:version/>
  <cp:contentType/>
  <cp:contentStatus/>
</cp:coreProperties>
</file>