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30" sheetId="1" r:id="rId1"/>
  </sheets>
  <definedNames>
    <definedName name="_xlnm.Print_Area" localSheetId="0">'330'!$A$1:$R$58</definedName>
  </definedNames>
  <calcPr fullCalcOnLoad="1"/>
</workbook>
</file>

<file path=xl/sharedStrings.xml><?xml version="1.0" encoding="utf-8"?>
<sst xmlns="http://schemas.openxmlformats.org/spreadsheetml/2006/main" count="118" uniqueCount="71">
  <si>
    <t xml:space="preserve"> {</t>
  </si>
  <si>
    <r>
      <t xml:space="preserve">   330     91</t>
    </r>
    <r>
      <rPr>
        <sz val="8"/>
        <rFont val="標楷體"/>
        <family val="4"/>
      </rPr>
      <t>年農業統計年報</t>
    </r>
  </si>
  <si>
    <r>
      <t xml:space="preserve">4.  </t>
    </r>
    <r>
      <rPr>
        <sz val="14"/>
        <rFont val="標楷體"/>
        <family val="4"/>
      </rPr>
      <t>農   藥</t>
    </r>
    <r>
      <rPr>
        <sz val="14"/>
        <rFont val="華康楷書體W5"/>
        <family val="1"/>
      </rPr>
      <t xml:space="preserve"> </t>
    </r>
    <r>
      <rPr>
        <sz val="14"/>
        <rFont val="Times New Roman"/>
        <family val="1"/>
      </rPr>
      <t xml:space="preserve">Agricultural Chemicals </t>
    </r>
  </si>
  <si>
    <r>
      <t xml:space="preserve">單位 </t>
    </r>
    <r>
      <rPr>
        <sz val="8"/>
        <rFont val="Times New Roman"/>
        <family val="1"/>
      </rPr>
      <t>: {</t>
    </r>
  </si>
  <si>
    <r>
      <t>數量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</si>
  <si>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r>
      <t xml:space="preserve">(3)輸 入 量 值 </t>
    </r>
    <r>
      <rPr>
        <sz val="10"/>
        <rFont val="Times New Roman"/>
        <family val="1"/>
      </rPr>
      <t>Value and Quantity of Impports</t>
    </r>
  </si>
  <si>
    <t>Unit : {</t>
  </si>
  <si>
    <t>Quantity:m.t.</t>
  </si>
  <si>
    <r>
      <t>價值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千美元</t>
    </r>
  </si>
  <si>
    <t>Value:Thousand US$</t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</si>
  <si>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</si>
  <si>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7.5"/>
        <rFont val="Times New Roman"/>
        <family val="1"/>
      </rPr>
      <t>80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</si>
  <si>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81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</si>
  <si>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82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</si>
  <si>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83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</si>
  <si>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84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</si>
  <si>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85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</si>
  <si>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86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</si>
  <si>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87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</si>
  <si>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88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</si>
  <si>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89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</si>
  <si>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90</t>
    </r>
    <r>
      <rPr>
        <sz val="7.5"/>
        <rFont val="標楷體"/>
        <family val="4"/>
      </rPr>
      <t>年</t>
    </r>
  </si>
  <si>
    <r>
      <t>民國</t>
    </r>
    <r>
      <rPr>
        <sz val="7.5"/>
        <rFont val="Times New Roman"/>
        <family val="1"/>
      </rPr>
      <t>91</t>
    </r>
    <r>
      <rPr>
        <sz val="7.5"/>
        <rFont val="標楷體"/>
        <family val="4"/>
      </rPr>
      <t>年</t>
    </r>
  </si>
  <si>
    <t>Items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</si>
  <si>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</si>
  <si>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 xml:space="preserve"> {</t>
  </si>
  <si>
    <t>成品</t>
  </si>
  <si>
    <t>Total</t>
  </si>
  <si>
    <t>原體</t>
  </si>
  <si>
    <t>殺蟲劑</t>
  </si>
  <si>
    <t>Insecticides</t>
  </si>
  <si>
    <t>原體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</si>
  <si>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</si>
  <si>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殺菌劑</t>
  </si>
  <si>
    <t>Quantity</t>
  </si>
  <si>
    <t>Fungicides</t>
  </si>
  <si>
    <t>除草劑</t>
  </si>
  <si>
    <t>Herbicides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</si>
  <si>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</si>
  <si>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t>Others</t>
  </si>
  <si>
    <t>Total</t>
  </si>
  <si>
    <t>殺蟲劑</t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</si>
  <si>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</si>
  <si>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t>Value</t>
  </si>
  <si>
    <r>
      <t xml:space="preserve">單位 </t>
    </r>
    <r>
      <rPr>
        <sz val="8"/>
        <rFont val="Times New Roman"/>
        <family val="1"/>
      </rPr>
      <t xml:space="preserve">: { </t>
    </r>
  </si>
  <si>
    <r>
      <t>數量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</si>
  <si>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r>
      <t>價值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百萬元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</si>
  <si>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</si>
  <si>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7.5"/>
        <rFont val="Times New Roman"/>
        <family val="1"/>
      </rPr>
      <t>91</t>
    </r>
    <r>
      <rPr>
        <sz val="7.5"/>
        <rFont val="標楷體"/>
        <family val="4"/>
      </rPr>
      <t>年</t>
    </r>
  </si>
  <si>
    <t>Items</t>
  </si>
  <si>
    <r>
      <t>合計</t>
    </r>
  </si>
  <si>
    <t>數量</t>
  </si>
  <si>
    <t>Quantity</t>
  </si>
  <si>
    <t>價值</t>
  </si>
  <si>
    <t>Value</t>
  </si>
  <si>
    <r>
      <t>殺蟲劑</t>
    </r>
  </si>
  <si>
    <t>Insecticides</t>
  </si>
  <si>
    <r>
      <t>殺菌劑</t>
    </r>
  </si>
  <si>
    <t>Fungicides</t>
  </si>
  <si>
    <r>
      <t>除草劑</t>
    </r>
  </si>
  <si>
    <t>Herbicides</t>
  </si>
  <si>
    <r>
      <t>其他</t>
    </r>
  </si>
  <si>
    <t>Others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</si>
  <si>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>:1.83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7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日免簽證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取銷輸入許可證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，農委會無輸入許可證副聯統計。</t>
    </r>
  </si>
  <si>
    <r>
      <t xml:space="preserve">        </t>
    </r>
    <r>
      <rPr>
        <sz val="8"/>
        <rFont val="標楷體"/>
        <family val="4"/>
      </rPr>
      <t>2.本統計之使用量係成品農藥之統計值，非以農藥有效成分計。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</si>
  <si>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臺灣區植物保護工業同業公會、行政院農業委員會農糧處。</t>
    </r>
  </si>
  <si>
    <t xml:space="preserve">   Note:1.Starting from July 1, 1994, no permit is required(the import license is cancelled).</t>
  </si>
  <si>
    <t xml:space="preserve">              Thus, COA has no statistics from duplicate copies of import licenses. </t>
  </si>
  <si>
    <t xml:space="preserve">           2.The quartity of consumption for the statistics reflects statistics on final products of agricultural chemicals, </t>
  </si>
  <si>
    <t xml:space="preserve">              rather than statistics on effective composition of agricultural chemicals.</t>
  </si>
  <si>
    <t xml:space="preserve">   Source:Taiwan Crop Protection Industry Association ; Department of Food and Agriculture,COA,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</si>
</sst>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2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華康楷書體W5"/>
      <family val="1"/>
    </font>
    <font>
      <sz val="12"/>
      <name val="華康楷書體W5"/>
      <family val="1"/>
    </font>
    <font>
      <sz val="14"/>
      <name val="標楷體"/>
      <family val="4"/>
    </font>
    <font>
      <sz val="14"/>
      <name val="華康楷書體W5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華康楷書體W5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7.5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name val="新細明體"/>
      <family val="1"/>
    </font>
    <font>
      <b/>
      <sz val="7.5"/>
      <name val="Times New Roman"/>
      <family val="1"/>
    </font>
    <font>
      <b/>
      <sz val="12"/>
      <name val="新細明體"/>
      <family val="0"/>
    </font>
    <font>
      <sz val="8"/>
      <name val="新細明體"/>
      <family val="1"/>
    </font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4"/>
      <name val="華康標楷體W5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vertical="center"/>
    </xf>
    <xf numFmtId="0" fontId="14" fillId="0" borderId="0" xfId="0" applyFont="1" applyBorder="1" applyAlignment="1">
      <alignment/>
    </xf>
    <xf numFmtId="176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Fill="1" applyAlignment="1">
      <alignment/>
    </xf>
    <xf numFmtId="176" fontId="12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quotePrefix="1">
      <alignment horizontal="center"/>
    </xf>
    <xf numFmtId="0" fontId="12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Continuous" vertical="top"/>
    </xf>
    <xf numFmtId="0" fontId="12" fillId="0" borderId="8" xfId="0" applyFont="1" applyFill="1" applyBorder="1" applyAlignment="1">
      <alignment horizontal="centerContinuous" vertical="top"/>
    </xf>
    <xf numFmtId="0" fontId="12" fillId="0" borderId="9" xfId="0" applyFont="1" applyFill="1" applyBorder="1" applyAlignment="1">
      <alignment horizontal="centerContinuous" vertical="top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Continuous" vertical="top"/>
    </xf>
    <xf numFmtId="0" fontId="5" fillId="0" borderId="7" xfId="0" applyFont="1" applyFill="1" applyBorder="1" applyAlignment="1">
      <alignment/>
    </xf>
    <xf numFmtId="0" fontId="12" fillId="0" borderId="0" xfId="0" applyFont="1" applyBorder="1" applyAlignment="1">
      <alignment horizontal="center" vertical="top"/>
    </xf>
    <xf numFmtId="0" fontId="5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Continuous" vertical="top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 quotePrefix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 applyProtection="1">
      <alignment horizontal="right"/>
      <protection locked="0"/>
    </xf>
    <xf numFmtId="176" fontId="19" fillId="0" borderId="0" xfId="0" applyNumberFormat="1" applyFont="1" applyFill="1" applyBorder="1" applyAlignment="1">
      <alignment horizontal="center" vertical="top"/>
    </xf>
    <xf numFmtId="183" fontId="12" fillId="0" borderId="0" xfId="0" applyNumberFormat="1" applyFont="1" applyBorder="1" applyAlignment="1" applyProtection="1">
      <alignment vertical="center"/>
      <protection locked="0"/>
    </xf>
    <xf numFmtId="183" fontId="19" fillId="0" borderId="0" xfId="0" applyNumberFormat="1" applyFont="1" applyBorder="1" applyAlignment="1" applyProtection="1">
      <alignment vertical="center"/>
      <protection locked="0"/>
    </xf>
    <xf numFmtId="183" fontId="19" fillId="0" borderId="0" xfId="0" applyNumberFormat="1" applyFont="1" applyBorder="1" applyAlignment="1" applyProtection="1">
      <alignment vertical="center"/>
      <protection/>
    </xf>
    <xf numFmtId="183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 vertical="top"/>
    </xf>
    <xf numFmtId="183" fontId="1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76" fontId="12" fillId="0" borderId="0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176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83" fontId="19" fillId="0" borderId="0" xfId="0" applyNumberFormat="1" applyFont="1" applyFill="1" applyAlignment="1">
      <alignment/>
    </xf>
    <xf numFmtId="183" fontId="19" fillId="0" borderId="0" xfId="0" applyNumberFormat="1" applyFont="1" applyFill="1" applyBorder="1" applyAlignment="1" applyProtection="1">
      <alignment horizontal="right"/>
      <protection locked="0"/>
    </xf>
    <xf numFmtId="183" fontId="19" fillId="0" borderId="0" xfId="0" applyNumberFormat="1" applyFont="1" applyFill="1" applyBorder="1" applyAlignment="1" applyProtection="1" quotePrefix="1">
      <alignment horizontal="right"/>
      <protection locked="0"/>
    </xf>
    <xf numFmtId="183" fontId="19" fillId="0" borderId="0" xfId="0" applyNumberFormat="1" applyFont="1" applyFill="1" applyBorder="1" applyAlignment="1" quotePrefix="1">
      <alignment horizontal="right"/>
    </xf>
    <xf numFmtId="183" fontId="12" fillId="0" borderId="0" xfId="0" applyNumberFormat="1" applyFont="1" applyFill="1" applyBorder="1" applyAlignment="1" quotePrefix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3" fontId="12" fillId="0" borderId="12" xfId="0" applyNumberFormat="1" applyFont="1" applyFill="1" applyBorder="1" applyAlignment="1" quotePrefix="1">
      <alignment horizontal="right"/>
    </xf>
    <xf numFmtId="183" fontId="12" fillId="0" borderId="0" xfId="0" applyNumberFormat="1" applyFont="1" applyFill="1" applyBorder="1" applyAlignment="1" applyProtection="1">
      <alignment horizontal="right"/>
      <protection locked="0"/>
    </xf>
    <xf numFmtId="183" fontId="12" fillId="0" borderId="0" xfId="0" applyNumberFormat="1" applyFont="1" applyFill="1" applyBorder="1" applyAlignment="1" applyProtection="1" quotePrefix="1">
      <alignment horizontal="right"/>
      <protection locked="0"/>
    </xf>
    <xf numFmtId="183" fontId="19" fillId="0" borderId="0" xfId="0" applyNumberFormat="1" applyFont="1" applyBorder="1" applyAlignment="1" applyProtection="1">
      <alignment horizontal="centerContinuous" vertical="center"/>
      <protection locked="0"/>
    </xf>
    <xf numFmtId="183" fontId="19" fillId="0" borderId="0" xfId="0" applyNumberFormat="1" applyFont="1" applyBorder="1" applyAlignment="1" applyProtection="1">
      <alignment horizontal="centerContinuous" vertical="center"/>
      <protection/>
    </xf>
    <xf numFmtId="183" fontId="12" fillId="0" borderId="0" xfId="0" applyNumberFormat="1" applyFont="1" applyFill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176" fontId="12" fillId="0" borderId="6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/>
    </xf>
    <xf numFmtId="176" fontId="12" fillId="0" borderId="1" xfId="0" applyNumberFormat="1" applyFont="1" applyFill="1" applyBorder="1" applyAlignment="1" applyProtection="1">
      <alignment horizontal="center"/>
      <protection locked="0"/>
    </xf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176" fontId="19" fillId="0" borderId="0" xfId="0" applyNumberFormat="1" applyFont="1" applyFill="1" applyBorder="1" applyAlignment="1" applyProtection="1" quotePrefix="1">
      <alignment horizontal="right"/>
      <protection locked="0"/>
    </xf>
    <xf numFmtId="0" fontId="12" fillId="0" borderId="10" xfId="0" applyFont="1" applyFill="1" applyBorder="1" applyAlignment="1">
      <alignment horizontal="centerContinuous" vertical="top"/>
    </xf>
    <xf numFmtId="0" fontId="12" fillId="0" borderId="3" xfId="0" applyFont="1" applyFill="1" applyBorder="1" applyAlignment="1">
      <alignment horizontal="centerContinuous" vertical="top"/>
    </xf>
    <xf numFmtId="0" fontId="12" fillId="0" borderId="1" xfId="0" applyFont="1" applyFill="1" applyBorder="1" applyAlignment="1">
      <alignment horizontal="centerContinuous" vertical="top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6" fontId="19" fillId="0" borderId="12" xfId="0" applyNumberFormat="1" applyFont="1" applyFill="1" applyBorder="1" applyAlignment="1">
      <alignment horizontal="right" vertical="top"/>
    </xf>
    <xf numFmtId="176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12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6" fontId="12" fillId="0" borderId="12" xfId="0" applyNumberFormat="1" applyFont="1" applyFill="1" applyBorder="1" applyAlignment="1" applyProtection="1" quotePrefix="1">
      <alignment horizontal="right"/>
      <protection locked="0"/>
    </xf>
    <xf numFmtId="176" fontId="18" fillId="0" borderId="0" xfId="0" applyNumberFormat="1" applyFont="1" applyFill="1" applyBorder="1" applyAlignment="1" applyProtection="1" quotePrefix="1">
      <alignment horizontal="right"/>
      <protection locked="0"/>
    </xf>
    <xf numFmtId="176" fontId="12" fillId="0" borderId="0" xfId="0" applyNumberFormat="1" applyFont="1" applyFill="1" applyBorder="1" applyAlignment="1">
      <alignment horizontal="right" vertical="top"/>
    </xf>
    <xf numFmtId="176" fontId="5" fillId="0" borderId="11" xfId="0" applyNumberFormat="1" applyFont="1" applyFill="1" applyBorder="1" applyAlignment="1" applyProtection="1" quotePrefix="1">
      <alignment horizontal="right"/>
      <protection locked="0"/>
    </xf>
    <xf numFmtId="176" fontId="12" fillId="0" borderId="13" xfId="0" applyNumberFormat="1" applyFont="1" applyFill="1" applyBorder="1" applyAlignment="1" applyProtection="1" quotePrefix="1">
      <alignment horizontal="right"/>
      <protection locked="0"/>
    </xf>
    <xf numFmtId="176" fontId="12" fillId="0" borderId="6" xfId="0" applyNumberFormat="1" applyFont="1" applyFill="1" applyBorder="1" applyAlignment="1" applyProtection="1" quotePrefix="1">
      <alignment horizontal="right"/>
      <protection locked="0"/>
    </xf>
    <xf numFmtId="0" fontId="12" fillId="0" borderId="0" xfId="0" applyFont="1" applyBorder="1" applyAlignment="1">
      <alignment/>
    </xf>
    <xf numFmtId="176" fontId="5" fillId="0" borderId="0" xfId="0" applyNumberFormat="1" applyFont="1" applyFill="1" applyBorder="1" applyAlignment="1" quotePrefix="1">
      <alignment horizontal="right"/>
    </xf>
    <xf numFmtId="176" fontId="6" fillId="0" borderId="0" xfId="0" applyNumberFormat="1" applyFont="1" applyFill="1" applyBorder="1" applyAlignment="1" quotePrefix="1">
      <alignment horizontal="right"/>
    </xf>
    <xf numFmtId="176" fontId="18" fillId="0" borderId="0" xfId="0" applyNumberFormat="1" applyFont="1" applyFill="1" applyBorder="1" applyAlignment="1" quotePrefix="1">
      <alignment horizontal="right"/>
    </xf>
    <xf numFmtId="0" fontId="12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76" fontId="2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24</xdr:row>
      <xdr:rowOff>152400</xdr:rowOff>
    </xdr:from>
    <xdr:to>
      <xdr:col>18</xdr:col>
      <xdr:colOff>0</xdr:colOff>
      <xdr:row>24</xdr:row>
      <xdr:rowOff>152400</xdr:rowOff>
    </xdr:to>
    <xdr:sp>
      <xdr:nvSpPr>
        <xdr:cNvPr id="1" name="繪圖 37"/>
        <xdr:cNvSpPr>
          <a:spLocks/>
        </xdr:cNvSpPr>
      </xdr:nvSpPr>
      <xdr:spPr>
        <a:xfrm>
          <a:off x="7153275" y="40386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76200</xdr:rowOff>
    </xdr:from>
    <xdr:to>
      <xdr:col>1</xdr:col>
      <xdr:colOff>57150</xdr:colOff>
      <xdr:row>12</xdr:row>
      <xdr:rowOff>114300</xdr:rowOff>
    </xdr:to>
    <xdr:sp>
      <xdr:nvSpPr>
        <xdr:cNvPr id="2" name="繪圖 35"/>
        <xdr:cNvSpPr>
          <a:spLocks/>
        </xdr:cNvSpPr>
      </xdr:nvSpPr>
      <xdr:spPr>
        <a:xfrm>
          <a:off x="447675" y="1371600"/>
          <a:ext cx="57150" cy="8001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104775</xdr:rowOff>
    </xdr:from>
    <xdr:to>
      <xdr:col>0</xdr:col>
      <xdr:colOff>447675</xdr:colOff>
      <xdr:row>17</xdr:row>
      <xdr:rowOff>19050</xdr:rowOff>
    </xdr:to>
    <xdr:sp>
      <xdr:nvSpPr>
        <xdr:cNvPr id="3" name="繪圖 36"/>
        <xdr:cNvSpPr>
          <a:spLocks/>
        </xdr:cNvSpPr>
      </xdr:nvSpPr>
      <xdr:spPr>
        <a:xfrm>
          <a:off x="447675" y="2162175"/>
          <a:ext cx="0" cy="676275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17</xdr:row>
      <xdr:rowOff>9525</xdr:rowOff>
    </xdr:from>
    <xdr:to>
      <xdr:col>1</xdr:col>
      <xdr:colOff>66675</xdr:colOff>
      <xdr:row>17</xdr:row>
      <xdr:rowOff>38100</xdr:rowOff>
    </xdr:to>
    <xdr:sp>
      <xdr:nvSpPr>
        <xdr:cNvPr id="4" name="繪圖 37"/>
        <xdr:cNvSpPr>
          <a:spLocks/>
        </xdr:cNvSpPr>
      </xdr:nvSpPr>
      <xdr:spPr>
        <a:xfrm>
          <a:off x="447675" y="2828925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19</xdr:row>
      <xdr:rowOff>76200</xdr:rowOff>
    </xdr:from>
    <xdr:to>
      <xdr:col>1</xdr:col>
      <xdr:colOff>57150</xdr:colOff>
      <xdr:row>24</xdr:row>
      <xdr:rowOff>114300</xdr:rowOff>
    </xdr:to>
    <xdr:sp>
      <xdr:nvSpPr>
        <xdr:cNvPr id="5" name="繪圖 35"/>
        <xdr:cNvSpPr>
          <a:spLocks/>
        </xdr:cNvSpPr>
      </xdr:nvSpPr>
      <xdr:spPr>
        <a:xfrm>
          <a:off x="447675" y="3200400"/>
          <a:ext cx="57150" cy="8001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104775</xdr:rowOff>
    </xdr:from>
    <xdr:to>
      <xdr:col>0</xdr:col>
      <xdr:colOff>447675</xdr:colOff>
      <xdr:row>29</xdr:row>
      <xdr:rowOff>9525</xdr:rowOff>
    </xdr:to>
    <xdr:sp>
      <xdr:nvSpPr>
        <xdr:cNvPr id="6" name="繪圖 36"/>
        <xdr:cNvSpPr>
          <a:spLocks/>
        </xdr:cNvSpPr>
      </xdr:nvSpPr>
      <xdr:spPr>
        <a:xfrm>
          <a:off x="447675" y="3990975"/>
          <a:ext cx="0" cy="666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29</xdr:row>
      <xdr:rowOff>9525</xdr:rowOff>
    </xdr:from>
    <xdr:to>
      <xdr:col>1</xdr:col>
      <xdr:colOff>66675</xdr:colOff>
      <xdr:row>29</xdr:row>
      <xdr:rowOff>38100</xdr:rowOff>
    </xdr:to>
    <xdr:sp>
      <xdr:nvSpPr>
        <xdr:cNvPr id="7" name="繪圖 37"/>
        <xdr:cNvSpPr>
          <a:spLocks/>
        </xdr:cNvSpPr>
      </xdr:nvSpPr>
      <xdr:spPr>
        <a:xfrm>
          <a:off x="447675" y="4657725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323850</xdr:colOff>
      <xdr:row>33</xdr:row>
      <xdr:rowOff>0</xdr:rowOff>
    </xdr:from>
    <xdr:to>
      <xdr:col>15</xdr:col>
      <xdr:colOff>19050</xdr:colOff>
      <xdr:row>34</xdr:row>
      <xdr:rowOff>133350</xdr:rowOff>
    </xdr:to>
    <xdr:sp>
      <xdr:nvSpPr>
        <xdr:cNvPr id="8" name="文字 5"/>
        <xdr:cNvSpPr txBox="1">
          <a:spLocks noChangeArrowheads="1"/>
        </xdr:cNvSpPr>
      </xdr:nvSpPr>
      <xdr:spPr>
        <a:xfrm>
          <a:off x="4962525" y="5257800"/>
          <a:ext cx="123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171450</xdr:colOff>
      <xdr:row>39</xdr:row>
      <xdr:rowOff>142875</xdr:rowOff>
    </xdr:to>
    <xdr:sp>
      <xdr:nvSpPr>
        <xdr:cNvPr id="9" name="文字 5"/>
        <xdr:cNvSpPr txBox="1">
          <a:spLocks noChangeArrowheads="1"/>
        </xdr:cNvSpPr>
      </xdr:nvSpPr>
      <xdr:spPr>
        <a:xfrm>
          <a:off x="476250" y="6029325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38100</xdr:colOff>
      <xdr:row>41</xdr:row>
      <xdr:rowOff>0</xdr:rowOff>
    </xdr:from>
    <xdr:to>
      <xdr:col>1</xdr:col>
      <xdr:colOff>180975</xdr:colOff>
      <xdr:row>42</xdr:row>
      <xdr:rowOff>133350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485775" y="6477000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38100</xdr:colOff>
      <xdr:row>47</xdr:row>
      <xdr:rowOff>0</xdr:rowOff>
    </xdr:from>
    <xdr:to>
      <xdr:col>1</xdr:col>
      <xdr:colOff>180975</xdr:colOff>
      <xdr:row>48</xdr:row>
      <xdr:rowOff>133350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485775" y="7391400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</xdr:col>
      <xdr:colOff>152400</xdr:colOff>
      <xdr:row>46</xdr:row>
      <xdr:rowOff>142875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457200" y="7096125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28575</xdr:colOff>
      <xdr:row>44</xdr:row>
      <xdr:rowOff>142875</xdr:rowOff>
    </xdr:from>
    <xdr:to>
      <xdr:col>1</xdr:col>
      <xdr:colOff>171450</xdr:colOff>
      <xdr:row>46</xdr:row>
      <xdr:rowOff>114300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476250" y="7077075"/>
          <a:ext cx="142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1</xdr:col>
      <xdr:colOff>180975</xdr:colOff>
      <xdr:row>44</xdr:row>
      <xdr:rowOff>123825</xdr:rowOff>
    </xdr:to>
    <xdr:sp>
      <xdr:nvSpPr>
        <xdr:cNvPr id="14" name="文字 5"/>
        <xdr:cNvSpPr txBox="1">
          <a:spLocks noChangeArrowheads="1"/>
        </xdr:cNvSpPr>
      </xdr:nvSpPr>
      <xdr:spPr>
        <a:xfrm>
          <a:off x="485775" y="6772275"/>
          <a:ext cx="142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{</a:t>
          </a:r>
        </a:p>
      </xdr:txBody>
    </xdr:sp>
    <xdr:clientData/>
  </xdr:twoCellAnchor>
  <xdr:twoCellAnchor>
    <xdr:from>
      <xdr:col>18</xdr:col>
      <xdr:colOff>0</xdr:colOff>
      <xdr:row>32</xdr:row>
      <xdr:rowOff>152400</xdr:rowOff>
    </xdr:from>
    <xdr:to>
      <xdr:col>18</xdr:col>
      <xdr:colOff>0</xdr:colOff>
      <xdr:row>32</xdr:row>
      <xdr:rowOff>152400</xdr:rowOff>
    </xdr:to>
    <xdr:sp>
      <xdr:nvSpPr>
        <xdr:cNvPr id="15" name="繪圖 37"/>
        <xdr:cNvSpPr>
          <a:spLocks/>
        </xdr:cNvSpPr>
      </xdr:nvSpPr>
      <xdr:spPr>
        <a:xfrm>
          <a:off x="7153275" y="52578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104775</xdr:rowOff>
    </xdr:from>
    <xdr:to>
      <xdr:col>18</xdr:col>
      <xdr:colOff>0</xdr:colOff>
      <xdr:row>9</xdr:row>
      <xdr:rowOff>57150</xdr:rowOff>
    </xdr:to>
    <xdr:sp>
      <xdr:nvSpPr>
        <xdr:cNvPr id="16" name="繪圖 35"/>
        <xdr:cNvSpPr>
          <a:spLocks/>
        </xdr:cNvSpPr>
      </xdr:nvSpPr>
      <xdr:spPr>
        <a:xfrm>
          <a:off x="7153275" y="1247775"/>
          <a:ext cx="0" cy="4095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57150</xdr:rowOff>
    </xdr:from>
    <xdr:to>
      <xdr:col>18</xdr:col>
      <xdr:colOff>0</xdr:colOff>
      <xdr:row>11</xdr:row>
      <xdr:rowOff>57150</xdr:rowOff>
    </xdr:to>
    <xdr:sp>
      <xdr:nvSpPr>
        <xdr:cNvPr id="17" name="繪圖 36"/>
        <xdr:cNvSpPr>
          <a:spLocks/>
        </xdr:cNvSpPr>
      </xdr:nvSpPr>
      <xdr:spPr>
        <a:xfrm>
          <a:off x="7153275" y="1657350"/>
          <a:ext cx="0" cy="30480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95250</xdr:rowOff>
    </xdr:to>
    <xdr:sp>
      <xdr:nvSpPr>
        <xdr:cNvPr id="18" name="繪圖 37"/>
        <xdr:cNvSpPr>
          <a:spLocks/>
        </xdr:cNvSpPr>
      </xdr:nvSpPr>
      <xdr:spPr>
        <a:xfrm>
          <a:off x="7153275" y="1905000"/>
          <a:ext cx="0" cy="9525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123825</xdr:rowOff>
    </xdr:from>
    <xdr:to>
      <xdr:col>18</xdr:col>
      <xdr:colOff>0</xdr:colOff>
      <xdr:row>25</xdr:row>
      <xdr:rowOff>123825</xdr:rowOff>
    </xdr:to>
    <xdr:sp>
      <xdr:nvSpPr>
        <xdr:cNvPr id="19" name="繪圖 37"/>
        <xdr:cNvSpPr>
          <a:spLocks/>
        </xdr:cNvSpPr>
      </xdr:nvSpPr>
      <xdr:spPr>
        <a:xfrm>
          <a:off x="7153275" y="4010025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152400</xdr:rowOff>
    </xdr:from>
    <xdr:to>
      <xdr:col>18</xdr:col>
      <xdr:colOff>0</xdr:colOff>
      <xdr:row>25</xdr:row>
      <xdr:rowOff>152400</xdr:rowOff>
    </xdr:to>
    <xdr:sp>
      <xdr:nvSpPr>
        <xdr:cNvPr id="20" name="繪圖 37"/>
        <xdr:cNvSpPr>
          <a:spLocks/>
        </xdr:cNvSpPr>
      </xdr:nvSpPr>
      <xdr:spPr>
        <a:xfrm>
          <a:off x="7153275" y="41910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66675</xdr:rowOff>
    </xdr:from>
    <xdr:to>
      <xdr:col>18</xdr:col>
      <xdr:colOff>0</xdr:colOff>
      <xdr:row>15</xdr:row>
      <xdr:rowOff>123825</xdr:rowOff>
    </xdr:to>
    <xdr:sp>
      <xdr:nvSpPr>
        <xdr:cNvPr id="21" name="繪圖 35"/>
        <xdr:cNvSpPr>
          <a:spLocks/>
        </xdr:cNvSpPr>
      </xdr:nvSpPr>
      <xdr:spPr>
        <a:xfrm>
          <a:off x="7153275" y="2276475"/>
          <a:ext cx="0" cy="3619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123825</xdr:rowOff>
    </xdr:from>
    <xdr:to>
      <xdr:col>18</xdr:col>
      <xdr:colOff>0</xdr:colOff>
      <xdr:row>17</xdr:row>
      <xdr:rowOff>114300</xdr:rowOff>
    </xdr:to>
    <xdr:sp>
      <xdr:nvSpPr>
        <xdr:cNvPr id="22" name="繪圖 36"/>
        <xdr:cNvSpPr>
          <a:spLocks/>
        </xdr:cNvSpPr>
      </xdr:nvSpPr>
      <xdr:spPr>
        <a:xfrm>
          <a:off x="7153275" y="2638425"/>
          <a:ext cx="0" cy="295275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47625</xdr:rowOff>
    </xdr:from>
    <xdr:to>
      <xdr:col>18</xdr:col>
      <xdr:colOff>0</xdr:colOff>
      <xdr:row>22</xdr:row>
      <xdr:rowOff>47625</xdr:rowOff>
    </xdr:to>
    <xdr:sp>
      <xdr:nvSpPr>
        <xdr:cNvPr id="23" name="繪圖 35"/>
        <xdr:cNvSpPr>
          <a:spLocks/>
        </xdr:cNvSpPr>
      </xdr:nvSpPr>
      <xdr:spPr>
        <a:xfrm>
          <a:off x="7153275" y="3324225"/>
          <a:ext cx="0" cy="3048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47625</xdr:rowOff>
    </xdr:from>
    <xdr:to>
      <xdr:col>18</xdr:col>
      <xdr:colOff>0</xdr:colOff>
      <xdr:row>24</xdr:row>
      <xdr:rowOff>142875</xdr:rowOff>
    </xdr:to>
    <xdr:sp>
      <xdr:nvSpPr>
        <xdr:cNvPr id="24" name="繪圖 36"/>
        <xdr:cNvSpPr>
          <a:spLocks/>
        </xdr:cNvSpPr>
      </xdr:nvSpPr>
      <xdr:spPr>
        <a:xfrm>
          <a:off x="7153275" y="3629025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114300</xdr:rowOff>
    </xdr:from>
    <xdr:to>
      <xdr:col>18</xdr:col>
      <xdr:colOff>0</xdr:colOff>
      <xdr:row>18</xdr:row>
      <xdr:rowOff>114300</xdr:rowOff>
    </xdr:to>
    <xdr:sp>
      <xdr:nvSpPr>
        <xdr:cNvPr id="25" name="繪圖 37"/>
        <xdr:cNvSpPr>
          <a:spLocks/>
        </xdr:cNvSpPr>
      </xdr:nvSpPr>
      <xdr:spPr>
        <a:xfrm>
          <a:off x="7153275" y="2933700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152400</xdr:rowOff>
    </xdr:from>
    <xdr:to>
      <xdr:col>18</xdr:col>
      <xdr:colOff>0</xdr:colOff>
      <xdr:row>49</xdr:row>
      <xdr:rowOff>152400</xdr:rowOff>
    </xdr:to>
    <xdr:sp>
      <xdr:nvSpPr>
        <xdr:cNvPr id="26" name="繪圖 37"/>
        <xdr:cNvSpPr>
          <a:spLocks/>
        </xdr:cNvSpPr>
      </xdr:nvSpPr>
      <xdr:spPr>
        <a:xfrm>
          <a:off x="7153275" y="7848600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104775</xdr:rowOff>
    </xdr:from>
    <xdr:to>
      <xdr:col>18</xdr:col>
      <xdr:colOff>0</xdr:colOff>
      <xdr:row>33</xdr:row>
      <xdr:rowOff>57150</xdr:rowOff>
    </xdr:to>
    <xdr:sp>
      <xdr:nvSpPr>
        <xdr:cNvPr id="27" name="繪圖 35"/>
        <xdr:cNvSpPr>
          <a:spLocks/>
        </xdr:cNvSpPr>
      </xdr:nvSpPr>
      <xdr:spPr>
        <a:xfrm>
          <a:off x="7153275" y="5057775"/>
          <a:ext cx="0" cy="2571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57150</xdr:rowOff>
    </xdr:from>
    <xdr:to>
      <xdr:col>18</xdr:col>
      <xdr:colOff>0</xdr:colOff>
      <xdr:row>36</xdr:row>
      <xdr:rowOff>0</xdr:rowOff>
    </xdr:to>
    <xdr:sp>
      <xdr:nvSpPr>
        <xdr:cNvPr id="28" name="繪圖 36"/>
        <xdr:cNvSpPr>
          <a:spLocks/>
        </xdr:cNvSpPr>
      </xdr:nvSpPr>
      <xdr:spPr>
        <a:xfrm>
          <a:off x="7153275" y="5314950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95250</xdr:rowOff>
    </xdr:to>
    <xdr:sp>
      <xdr:nvSpPr>
        <xdr:cNvPr id="29" name="繪圖 37"/>
        <xdr:cNvSpPr>
          <a:spLocks/>
        </xdr:cNvSpPr>
      </xdr:nvSpPr>
      <xdr:spPr>
        <a:xfrm>
          <a:off x="7153275" y="5715000"/>
          <a:ext cx="0" cy="9525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95250</xdr:rowOff>
    </xdr:from>
    <xdr:to>
      <xdr:col>18</xdr:col>
      <xdr:colOff>0</xdr:colOff>
      <xdr:row>50</xdr:row>
      <xdr:rowOff>95250</xdr:rowOff>
    </xdr:to>
    <xdr:sp>
      <xdr:nvSpPr>
        <xdr:cNvPr id="30" name="繪圖 37"/>
        <xdr:cNvSpPr>
          <a:spLocks/>
        </xdr:cNvSpPr>
      </xdr:nvSpPr>
      <xdr:spPr>
        <a:xfrm>
          <a:off x="7153275" y="7791450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50</xdr:row>
      <xdr:rowOff>123825</xdr:rowOff>
    </xdr:from>
    <xdr:to>
      <xdr:col>18</xdr:col>
      <xdr:colOff>0</xdr:colOff>
      <xdr:row>50</xdr:row>
      <xdr:rowOff>123825</xdr:rowOff>
    </xdr:to>
    <xdr:sp>
      <xdr:nvSpPr>
        <xdr:cNvPr id="31" name="繪圖 37"/>
        <xdr:cNvSpPr>
          <a:spLocks/>
        </xdr:cNvSpPr>
      </xdr:nvSpPr>
      <xdr:spPr>
        <a:xfrm>
          <a:off x="7153275" y="797242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66675</xdr:rowOff>
    </xdr:from>
    <xdr:to>
      <xdr:col>18</xdr:col>
      <xdr:colOff>0</xdr:colOff>
      <xdr:row>40</xdr:row>
      <xdr:rowOff>19050</xdr:rowOff>
    </xdr:to>
    <xdr:sp>
      <xdr:nvSpPr>
        <xdr:cNvPr id="32" name="繪圖 35"/>
        <xdr:cNvSpPr>
          <a:spLocks/>
        </xdr:cNvSpPr>
      </xdr:nvSpPr>
      <xdr:spPr>
        <a:xfrm>
          <a:off x="7153275" y="6086475"/>
          <a:ext cx="0" cy="257175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19050</xdr:rowOff>
    </xdr:from>
    <xdr:to>
      <xdr:col>18</xdr:col>
      <xdr:colOff>0</xdr:colOff>
      <xdr:row>42</xdr:row>
      <xdr:rowOff>114300</xdr:rowOff>
    </xdr:to>
    <xdr:sp>
      <xdr:nvSpPr>
        <xdr:cNvPr id="33" name="繪圖 36"/>
        <xdr:cNvSpPr>
          <a:spLocks/>
        </xdr:cNvSpPr>
      </xdr:nvSpPr>
      <xdr:spPr>
        <a:xfrm>
          <a:off x="7153275" y="6343650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47625</xdr:rowOff>
    </xdr:from>
    <xdr:to>
      <xdr:col>18</xdr:col>
      <xdr:colOff>0</xdr:colOff>
      <xdr:row>47</xdr:row>
      <xdr:rowOff>9525</xdr:rowOff>
    </xdr:to>
    <xdr:sp>
      <xdr:nvSpPr>
        <xdr:cNvPr id="34" name="繪圖 35"/>
        <xdr:cNvSpPr>
          <a:spLocks/>
        </xdr:cNvSpPr>
      </xdr:nvSpPr>
      <xdr:spPr>
        <a:xfrm>
          <a:off x="7153275" y="7134225"/>
          <a:ext cx="0" cy="26670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9525</xdr:rowOff>
    </xdr:from>
    <xdr:to>
      <xdr:col>18</xdr:col>
      <xdr:colOff>0</xdr:colOff>
      <xdr:row>49</xdr:row>
      <xdr:rowOff>104775</xdr:rowOff>
    </xdr:to>
    <xdr:sp>
      <xdr:nvSpPr>
        <xdr:cNvPr id="35" name="繪圖 36"/>
        <xdr:cNvSpPr>
          <a:spLocks/>
        </xdr:cNvSpPr>
      </xdr:nvSpPr>
      <xdr:spPr>
        <a:xfrm>
          <a:off x="7153275" y="7400925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114300</xdr:rowOff>
    </xdr:from>
    <xdr:to>
      <xdr:col>18</xdr:col>
      <xdr:colOff>0</xdr:colOff>
      <xdr:row>43</xdr:row>
      <xdr:rowOff>114300</xdr:rowOff>
    </xdr:to>
    <xdr:sp>
      <xdr:nvSpPr>
        <xdr:cNvPr id="36" name="繪圖 37"/>
        <xdr:cNvSpPr>
          <a:spLocks/>
        </xdr:cNvSpPr>
      </xdr:nvSpPr>
      <xdr:spPr>
        <a:xfrm>
          <a:off x="7153275" y="6743700"/>
          <a:ext cx="0" cy="15240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9525</xdr:rowOff>
    </xdr:from>
    <xdr:to>
      <xdr:col>18</xdr:col>
      <xdr:colOff>0</xdr:colOff>
      <xdr:row>49</xdr:row>
      <xdr:rowOff>104775</xdr:rowOff>
    </xdr:to>
    <xdr:sp>
      <xdr:nvSpPr>
        <xdr:cNvPr id="37" name="繪圖 36"/>
        <xdr:cNvSpPr>
          <a:spLocks/>
        </xdr:cNvSpPr>
      </xdr:nvSpPr>
      <xdr:spPr>
        <a:xfrm>
          <a:off x="7153275" y="7400925"/>
          <a:ext cx="0" cy="4000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workbookViewId="0" topLeftCell="A1">
      <selection activeCell="A2" sqref="A2:Q2"/>
    </sheetView>
  </sheetViews>
  <sheetFormatPr defaultColWidth="9.00390625" defaultRowHeight="7.5" customHeight="1"/>
  <cols>
    <col min="1" max="3" width="5.875" style="6" customWidth="1"/>
    <col min="4" max="4" width="3.875" style="6" customWidth="1"/>
    <col min="5" max="5" width="5.75390625" style="6" hidden="1" customWidth="1"/>
    <col min="6" max="7" width="5.625" style="6" hidden="1" customWidth="1"/>
    <col min="8" max="17" width="5.625" style="6" customWidth="1"/>
    <col min="18" max="18" width="16.125" style="6" customWidth="1"/>
    <col min="19" max="16384" width="8.75390625" style="6" customWidth="1"/>
  </cols>
  <sheetData>
    <row r="1" spans="1:28" ht="10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4"/>
      <c r="X1" s="5"/>
      <c r="Y1" s="5"/>
      <c r="Z1" s="5"/>
      <c r="AA1" s="5"/>
      <c r="AB1" s="5"/>
    </row>
    <row r="2" spans="1:28" s="7" customFormat="1" ht="22.5" customHeight="1">
      <c r="A2" s="149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S2" s="8"/>
      <c r="T2" s="8"/>
      <c r="U2" s="8"/>
      <c r="V2" s="8"/>
      <c r="W2" s="8"/>
      <c r="X2" s="9"/>
      <c r="Y2" s="9"/>
      <c r="Z2" s="9"/>
      <c r="AA2" s="9"/>
      <c r="AB2" s="9"/>
    </row>
    <row r="3" spans="1:28" s="7" customFormat="1" ht="21.75" customHeight="1">
      <c r="A3" s="148" t="s">
        <v>3</v>
      </c>
      <c r="B3" s="10" t="s">
        <v>4</v>
      </c>
      <c r="C3" s="9"/>
      <c r="D3" s="11"/>
      <c r="E3" s="12"/>
      <c r="H3" s="12" t="s">
        <v>5</v>
      </c>
      <c r="I3" s="13"/>
      <c r="J3" s="11"/>
      <c r="K3" s="11"/>
      <c r="O3" s="151" t="s">
        <v>6</v>
      </c>
      <c r="P3" s="14" t="s">
        <v>7</v>
      </c>
      <c r="Q3" s="9"/>
      <c r="R3" s="9"/>
      <c r="S3" s="15"/>
      <c r="T3" s="15"/>
      <c r="U3" s="15"/>
      <c r="V3" s="15"/>
      <c r="W3" s="15"/>
      <c r="X3" s="9"/>
      <c r="Y3" s="9"/>
      <c r="Z3" s="9"/>
      <c r="AA3" s="9"/>
      <c r="AB3" s="9"/>
    </row>
    <row r="4" spans="1:28" s="18" customFormat="1" ht="10.5" customHeight="1">
      <c r="A4" s="145"/>
      <c r="B4" s="16" t="s">
        <v>8</v>
      </c>
      <c r="C4" s="17"/>
      <c r="D4" s="17"/>
      <c r="E4" s="17"/>
      <c r="G4" s="19"/>
      <c r="H4" s="20"/>
      <c r="I4" s="20"/>
      <c r="J4" s="17"/>
      <c r="K4" s="17"/>
      <c r="O4" s="152"/>
      <c r="P4" s="21" t="s">
        <v>9</v>
      </c>
      <c r="Q4" s="22"/>
      <c r="R4" s="23"/>
      <c r="S4" s="15"/>
      <c r="T4" s="15"/>
      <c r="U4" s="15"/>
      <c r="V4" s="3"/>
      <c r="W4" s="15"/>
      <c r="X4" s="23"/>
      <c r="Y4" s="23"/>
      <c r="Z4" s="23"/>
      <c r="AA4" s="23"/>
      <c r="AB4" s="23"/>
    </row>
    <row r="5" spans="1:28" s="18" customFormat="1" ht="12.75" customHeight="1">
      <c r="A5" s="24"/>
      <c r="B5" s="25" t="s">
        <v>10</v>
      </c>
      <c r="C5" s="25"/>
      <c r="D5" s="26"/>
      <c r="E5" s="27" t="str">
        <f>"民國"&amp;E6-1911&amp;"年"</f>
        <v>民國79年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29" t="s">
        <v>20</v>
      </c>
      <c r="P5" s="29" t="s">
        <v>21</v>
      </c>
      <c r="Q5" s="29" t="s">
        <v>22</v>
      </c>
      <c r="R5" s="30"/>
      <c r="S5" s="23"/>
      <c r="T5" s="33"/>
      <c r="U5" s="33"/>
      <c r="V5" s="33"/>
      <c r="W5" s="33"/>
      <c r="X5" s="23"/>
      <c r="Y5" s="23"/>
      <c r="Z5" s="23"/>
      <c r="AA5" s="23"/>
      <c r="AB5" s="23"/>
    </row>
    <row r="6" spans="1:28" s="18" customFormat="1" ht="12" customHeight="1">
      <c r="A6" s="34"/>
      <c r="B6" s="35" t="s">
        <v>23</v>
      </c>
      <c r="C6" s="35"/>
      <c r="D6" s="36"/>
      <c r="E6" s="37">
        <v>1990</v>
      </c>
      <c r="F6" s="38">
        <v>1991</v>
      </c>
      <c r="G6" s="38">
        <v>1992</v>
      </c>
      <c r="H6" s="38">
        <v>1993</v>
      </c>
      <c r="I6" s="38">
        <v>1994</v>
      </c>
      <c r="J6" s="38">
        <v>1995</v>
      </c>
      <c r="K6" s="38">
        <v>1996</v>
      </c>
      <c r="L6" s="38">
        <v>1997</v>
      </c>
      <c r="M6" s="38">
        <v>1998</v>
      </c>
      <c r="N6" s="39">
        <v>1999</v>
      </c>
      <c r="O6" s="39">
        <v>2000</v>
      </c>
      <c r="P6" s="39">
        <v>2001</v>
      </c>
      <c r="Q6" s="39">
        <v>2002</v>
      </c>
      <c r="R6" s="40"/>
      <c r="S6" s="33"/>
      <c r="T6" s="42"/>
      <c r="U6" s="42"/>
      <c r="V6" s="42"/>
      <c r="W6" s="42"/>
      <c r="X6" s="23"/>
      <c r="Y6" s="23"/>
      <c r="Z6" s="23"/>
      <c r="AA6" s="23"/>
      <c r="AB6" s="23"/>
    </row>
    <row r="7" spans="1:28" s="18" customFormat="1" ht="12" customHeight="1">
      <c r="A7" s="43"/>
      <c r="B7" s="44"/>
      <c r="C7" s="45"/>
      <c r="D7" s="46"/>
      <c r="E7" s="40"/>
      <c r="F7" s="40"/>
      <c r="G7" s="40"/>
      <c r="H7" s="40"/>
      <c r="I7" s="40"/>
      <c r="J7" s="40"/>
      <c r="K7" s="40"/>
      <c r="L7" s="40"/>
      <c r="M7" s="40"/>
      <c r="N7" s="44"/>
      <c r="O7" s="44"/>
      <c r="P7" s="44"/>
      <c r="Q7" s="44"/>
      <c r="R7" s="40"/>
      <c r="S7" s="42"/>
      <c r="T7" s="47"/>
      <c r="U7" s="47"/>
      <c r="V7" s="47"/>
      <c r="W7" s="47"/>
      <c r="X7" s="23"/>
      <c r="Y7" s="23"/>
      <c r="Z7" s="23"/>
      <c r="AA7" s="23"/>
      <c r="AB7" s="23"/>
    </row>
    <row r="8" spans="1:28" s="18" customFormat="1" ht="12" customHeight="1">
      <c r="A8" s="33"/>
      <c r="B8" s="48" t="s">
        <v>24</v>
      </c>
      <c r="C8" s="138" t="s">
        <v>25</v>
      </c>
      <c r="D8" s="49" t="s">
        <v>26</v>
      </c>
      <c r="E8" s="50">
        <v>6775</v>
      </c>
      <c r="F8" s="50">
        <v>6375</v>
      </c>
      <c r="G8" s="50">
        <v>7338</v>
      </c>
      <c r="H8" s="50">
        <v>6258</v>
      </c>
      <c r="I8" s="51">
        <v>10312</v>
      </c>
      <c r="J8" s="51">
        <v>4970</v>
      </c>
      <c r="K8" s="51">
        <v>5227</v>
      </c>
      <c r="L8" s="51">
        <v>5287</v>
      </c>
      <c r="M8" s="51">
        <v>4818</v>
      </c>
      <c r="N8" s="52">
        <v>7231</v>
      </c>
      <c r="O8" s="52">
        <v>8017</v>
      </c>
      <c r="P8" s="52">
        <v>5647</v>
      </c>
      <c r="Q8" s="52">
        <v>8254</v>
      </c>
      <c r="R8" s="53"/>
      <c r="S8" s="47"/>
      <c r="T8" s="55"/>
      <c r="U8" s="56"/>
      <c r="V8" s="57"/>
      <c r="W8" s="57"/>
      <c r="X8" s="23"/>
      <c r="Y8" s="23"/>
      <c r="Z8" s="23"/>
      <c r="AA8" s="23"/>
      <c r="AB8" s="23"/>
    </row>
    <row r="9" spans="1:28" s="18" customFormat="1" ht="12" customHeight="1">
      <c r="A9" s="33"/>
      <c r="B9" s="58" t="s">
        <v>27</v>
      </c>
      <c r="C9" s="139"/>
      <c r="D9" s="49" t="s">
        <v>28</v>
      </c>
      <c r="E9" s="50">
        <v>6878</v>
      </c>
      <c r="F9" s="50">
        <v>6462</v>
      </c>
      <c r="G9" s="50">
        <v>8330</v>
      </c>
      <c r="H9" s="50">
        <v>7910</v>
      </c>
      <c r="I9" s="50">
        <v>8201</v>
      </c>
      <c r="J9" s="50">
        <v>8343</v>
      </c>
      <c r="K9" s="50">
        <v>7521</v>
      </c>
      <c r="L9" s="50">
        <v>7274</v>
      </c>
      <c r="M9" s="52">
        <v>7479</v>
      </c>
      <c r="N9" s="52">
        <v>8171</v>
      </c>
      <c r="O9" s="52">
        <v>6754</v>
      </c>
      <c r="P9" s="52">
        <v>9390</v>
      </c>
      <c r="Q9" s="52">
        <v>9082</v>
      </c>
      <c r="R9" s="59"/>
      <c r="S9" s="55"/>
      <c r="T9" s="54"/>
      <c r="U9" s="54"/>
      <c r="V9" s="60"/>
      <c r="W9" s="60"/>
      <c r="X9" s="23"/>
      <c r="Y9" s="23"/>
      <c r="Z9" s="23"/>
      <c r="AA9" s="23"/>
      <c r="AB9" s="23"/>
    </row>
    <row r="10" spans="1:28" s="18" customFormat="1" ht="12" customHeight="1">
      <c r="A10" s="33"/>
      <c r="B10" s="61"/>
      <c r="C10" s="61"/>
      <c r="D10" s="49"/>
      <c r="E10" s="62"/>
      <c r="F10" s="62"/>
      <c r="G10" s="62"/>
      <c r="H10" s="62"/>
      <c r="I10" s="62"/>
      <c r="J10" s="62"/>
      <c r="K10" s="62"/>
      <c r="M10" s="63"/>
      <c r="N10" s="63"/>
      <c r="O10" s="63"/>
      <c r="P10" s="63"/>
      <c r="Q10" s="63"/>
      <c r="R10" s="64"/>
      <c r="S10" s="54"/>
      <c r="T10" s="54"/>
      <c r="U10" s="54"/>
      <c r="V10" s="60"/>
      <c r="W10" s="60"/>
      <c r="X10" s="23"/>
      <c r="Y10" s="23"/>
      <c r="Z10" s="23"/>
      <c r="AA10" s="23"/>
      <c r="AB10" s="23"/>
    </row>
    <row r="11" spans="1:28" s="18" customFormat="1" ht="12" customHeight="1">
      <c r="A11" s="33"/>
      <c r="B11" s="30" t="s">
        <v>29</v>
      </c>
      <c r="C11" s="140" t="s">
        <v>0</v>
      </c>
      <c r="D11" s="66" t="s">
        <v>26</v>
      </c>
      <c r="E11" s="62">
        <v>1836</v>
      </c>
      <c r="F11" s="62">
        <v>2250</v>
      </c>
      <c r="G11" s="62">
        <v>2463</v>
      </c>
      <c r="H11" s="62">
        <v>2168</v>
      </c>
      <c r="I11" s="67">
        <v>4223</v>
      </c>
      <c r="J11" s="67">
        <v>1564</v>
      </c>
      <c r="K11" s="67">
        <v>1658</v>
      </c>
      <c r="L11" s="62">
        <v>2775</v>
      </c>
      <c r="M11" s="67">
        <v>2398</v>
      </c>
      <c r="N11" s="63">
        <v>3143</v>
      </c>
      <c r="O11" s="63">
        <v>3639</v>
      </c>
      <c r="P11" s="63">
        <v>2572</v>
      </c>
      <c r="Q11" s="63">
        <v>3704</v>
      </c>
      <c r="R11" s="64"/>
      <c r="S11" s="54"/>
      <c r="T11" s="54"/>
      <c r="U11" s="54"/>
      <c r="V11" s="60"/>
      <c r="W11" s="60"/>
      <c r="X11" s="23"/>
      <c r="Y11" s="23"/>
      <c r="Z11" s="23"/>
      <c r="AA11" s="23"/>
      <c r="AB11" s="23"/>
    </row>
    <row r="12" spans="1:28" s="18" customFormat="1" ht="12" customHeight="1">
      <c r="A12" s="33"/>
      <c r="B12" s="68" t="s">
        <v>30</v>
      </c>
      <c r="C12" s="141"/>
      <c r="D12" s="66" t="s">
        <v>31</v>
      </c>
      <c r="E12" s="62">
        <v>2620</v>
      </c>
      <c r="F12" s="62">
        <v>2893</v>
      </c>
      <c r="G12" s="62">
        <v>2616</v>
      </c>
      <c r="H12" s="62">
        <v>2812</v>
      </c>
      <c r="I12" s="62">
        <v>2888</v>
      </c>
      <c r="J12" s="62">
        <v>2937</v>
      </c>
      <c r="K12" s="62">
        <v>3009</v>
      </c>
      <c r="L12" s="67">
        <v>2604</v>
      </c>
      <c r="M12" s="63">
        <v>2761</v>
      </c>
      <c r="N12" s="63">
        <v>3033</v>
      </c>
      <c r="O12" s="63">
        <v>2690</v>
      </c>
      <c r="P12" s="63">
        <v>2745</v>
      </c>
      <c r="Q12" s="63">
        <v>2354</v>
      </c>
      <c r="R12" s="69"/>
      <c r="S12" s="54"/>
      <c r="T12" s="54"/>
      <c r="U12" s="54"/>
      <c r="V12" s="60"/>
      <c r="W12" s="60"/>
      <c r="X12" s="23"/>
      <c r="Y12" s="23"/>
      <c r="Z12" s="23"/>
      <c r="AA12" s="23"/>
      <c r="AB12" s="23"/>
    </row>
    <row r="13" spans="1:28" s="18" customFormat="1" ht="12" customHeight="1">
      <c r="A13" s="30" t="s">
        <v>32</v>
      </c>
      <c r="B13" s="70" t="s">
        <v>33</v>
      </c>
      <c r="C13" s="140" t="s">
        <v>0</v>
      </c>
      <c r="D13" s="66" t="s">
        <v>26</v>
      </c>
      <c r="E13" s="62">
        <v>3892</v>
      </c>
      <c r="F13" s="62">
        <v>3307</v>
      </c>
      <c r="G13" s="62">
        <v>3845</v>
      </c>
      <c r="H13" s="62">
        <v>3103</v>
      </c>
      <c r="I13" s="67">
        <v>4534</v>
      </c>
      <c r="J13" s="67">
        <v>2301</v>
      </c>
      <c r="K13" s="67">
        <v>2440</v>
      </c>
      <c r="L13" s="67">
        <v>1533</v>
      </c>
      <c r="M13" s="67">
        <v>1495</v>
      </c>
      <c r="N13" s="69">
        <v>2668</v>
      </c>
      <c r="O13" s="69">
        <v>2940</v>
      </c>
      <c r="P13" s="69">
        <v>1807</v>
      </c>
      <c r="Q13" s="69">
        <v>3040</v>
      </c>
      <c r="R13" s="69"/>
      <c r="S13" s="54"/>
      <c r="T13" s="54"/>
      <c r="U13" s="54"/>
      <c r="V13" s="60"/>
      <c r="W13" s="60"/>
      <c r="X13" s="23"/>
      <c r="Y13" s="23"/>
      <c r="Z13" s="23"/>
      <c r="AA13" s="23"/>
      <c r="AB13" s="23"/>
    </row>
    <row r="14" spans="1:28" s="18" customFormat="1" ht="12" customHeight="1">
      <c r="A14" s="65" t="s">
        <v>34</v>
      </c>
      <c r="B14" s="71" t="s">
        <v>35</v>
      </c>
      <c r="C14" s="141"/>
      <c r="D14" s="66" t="s">
        <v>31</v>
      </c>
      <c r="E14" s="62">
        <v>520</v>
      </c>
      <c r="F14" s="62">
        <v>511</v>
      </c>
      <c r="G14" s="62">
        <v>534</v>
      </c>
      <c r="H14" s="62">
        <v>558</v>
      </c>
      <c r="I14" s="62">
        <v>476</v>
      </c>
      <c r="J14" s="62">
        <v>515</v>
      </c>
      <c r="K14" s="62">
        <v>451</v>
      </c>
      <c r="L14" s="62">
        <v>464</v>
      </c>
      <c r="M14" s="63">
        <v>482</v>
      </c>
      <c r="N14" s="63">
        <v>567</v>
      </c>
      <c r="O14" s="63">
        <v>498</v>
      </c>
      <c r="P14" s="63">
        <v>557</v>
      </c>
      <c r="Q14" s="63">
        <v>532</v>
      </c>
      <c r="R14" s="69"/>
      <c r="S14" s="54"/>
      <c r="T14" s="54"/>
      <c r="U14" s="54"/>
      <c r="V14" s="60"/>
      <c r="W14" s="60"/>
      <c r="X14" s="23"/>
      <c r="Y14" s="23"/>
      <c r="Z14" s="23"/>
      <c r="AA14" s="23"/>
      <c r="AB14" s="23"/>
    </row>
    <row r="15" spans="1:28" s="18" customFormat="1" ht="12" customHeight="1">
      <c r="A15" s="33"/>
      <c r="B15" s="70" t="s">
        <v>36</v>
      </c>
      <c r="C15" s="140" t="s">
        <v>0</v>
      </c>
      <c r="D15" s="66" t="s">
        <v>26</v>
      </c>
      <c r="E15" s="62">
        <v>317</v>
      </c>
      <c r="F15" s="62">
        <v>280</v>
      </c>
      <c r="G15" s="62">
        <v>348</v>
      </c>
      <c r="H15" s="62">
        <v>412</v>
      </c>
      <c r="I15" s="67">
        <v>508</v>
      </c>
      <c r="J15" s="67">
        <v>712</v>
      </c>
      <c r="K15" s="67">
        <v>619</v>
      </c>
      <c r="L15" s="67">
        <v>567</v>
      </c>
      <c r="M15" s="67">
        <v>576</v>
      </c>
      <c r="N15" s="63">
        <v>886</v>
      </c>
      <c r="O15" s="63">
        <v>997</v>
      </c>
      <c r="P15" s="63">
        <v>800</v>
      </c>
      <c r="Q15" s="63">
        <v>985</v>
      </c>
      <c r="R15" s="69"/>
      <c r="S15" s="54"/>
      <c r="T15" s="54"/>
      <c r="U15" s="54"/>
      <c r="V15" s="54"/>
      <c r="W15" s="54"/>
      <c r="X15" s="23"/>
      <c r="Y15" s="23"/>
      <c r="Z15" s="23"/>
      <c r="AA15" s="23"/>
      <c r="AB15" s="23"/>
    </row>
    <row r="16" spans="1:28" s="18" customFormat="1" ht="12" customHeight="1">
      <c r="A16" s="33"/>
      <c r="B16" s="71" t="s">
        <v>37</v>
      </c>
      <c r="C16" s="141"/>
      <c r="D16" s="66" t="s">
        <v>31</v>
      </c>
      <c r="E16" s="62">
        <v>3523</v>
      </c>
      <c r="F16" s="62">
        <v>2839</v>
      </c>
      <c r="G16" s="62">
        <v>4918</v>
      </c>
      <c r="H16" s="62">
        <v>4333</v>
      </c>
      <c r="I16" s="62">
        <v>4625</v>
      </c>
      <c r="J16" s="62">
        <v>4620</v>
      </c>
      <c r="K16" s="62">
        <v>3873</v>
      </c>
      <c r="L16" s="62">
        <v>4028</v>
      </c>
      <c r="M16" s="69">
        <v>3985</v>
      </c>
      <c r="N16" s="69">
        <v>4359</v>
      </c>
      <c r="O16" s="69">
        <v>3387</v>
      </c>
      <c r="P16" s="69">
        <v>5892</v>
      </c>
      <c r="Q16" s="69">
        <v>6041</v>
      </c>
      <c r="R16" s="17"/>
      <c r="S16" s="54"/>
      <c r="T16" s="55"/>
      <c r="U16" s="56"/>
      <c r="V16" s="57"/>
      <c r="W16" s="57"/>
      <c r="X16" s="23"/>
      <c r="Y16" s="23"/>
      <c r="Z16" s="23"/>
      <c r="AA16" s="23"/>
      <c r="AB16" s="23"/>
    </row>
    <row r="17" spans="1:28" s="18" customFormat="1" ht="12" customHeight="1">
      <c r="A17" s="33"/>
      <c r="B17" s="70" t="s">
        <v>38</v>
      </c>
      <c r="C17" s="140" t="s">
        <v>0</v>
      </c>
      <c r="D17" s="66" t="s">
        <v>26</v>
      </c>
      <c r="E17" s="62">
        <v>730</v>
      </c>
      <c r="F17" s="62">
        <v>538</v>
      </c>
      <c r="G17" s="62">
        <v>683</v>
      </c>
      <c r="H17" s="62">
        <v>574</v>
      </c>
      <c r="I17" s="67">
        <v>1046</v>
      </c>
      <c r="J17" s="67">
        <v>394</v>
      </c>
      <c r="K17" s="67">
        <v>511</v>
      </c>
      <c r="L17" s="67">
        <v>411</v>
      </c>
      <c r="M17" s="63">
        <f>M8-M11-M13-M15</f>
        <v>349</v>
      </c>
      <c r="N17" s="63">
        <f>N8-N11-N13-N15</f>
        <v>534</v>
      </c>
      <c r="O17" s="63">
        <f>O8-O11-O13-O15</f>
        <v>441</v>
      </c>
      <c r="P17" s="63">
        <f>P8-P11-P13-P15</f>
        <v>468</v>
      </c>
      <c r="Q17" s="63">
        <f>Q8-Q11-Q13-Q15</f>
        <v>525</v>
      </c>
      <c r="R17" s="72"/>
      <c r="S17" s="55"/>
      <c r="T17" s="54"/>
      <c r="U17" s="54"/>
      <c r="V17" s="60"/>
      <c r="W17" s="60"/>
      <c r="X17" s="23"/>
      <c r="Y17" s="23"/>
      <c r="Z17" s="23"/>
      <c r="AA17" s="23"/>
      <c r="AB17" s="23"/>
    </row>
    <row r="18" spans="1:28" s="18" customFormat="1" ht="12" customHeight="1">
      <c r="A18" s="33"/>
      <c r="B18" s="71" t="s">
        <v>39</v>
      </c>
      <c r="C18" s="141"/>
      <c r="D18" s="66" t="s">
        <v>31</v>
      </c>
      <c r="E18" s="62">
        <v>216</v>
      </c>
      <c r="F18" s="62">
        <v>219</v>
      </c>
      <c r="G18" s="62">
        <v>261</v>
      </c>
      <c r="H18" s="62">
        <v>207</v>
      </c>
      <c r="I18" s="62">
        <v>212</v>
      </c>
      <c r="J18" s="62">
        <v>272</v>
      </c>
      <c r="K18" s="62">
        <v>188</v>
      </c>
      <c r="L18" s="62">
        <v>177</v>
      </c>
      <c r="M18" s="63">
        <f>M9-M12-M14-M16</f>
        <v>251</v>
      </c>
      <c r="N18" s="63">
        <f>N9-N12-N14-N16</f>
        <v>212</v>
      </c>
      <c r="O18" s="63">
        <v>178</v>
      </c>
      <c r="P18" s="63">
        <f>P9-P12-P14-P16</f>
        <v>196</v>
      </c>
      <c r="Q18" s="63">
        <f>Q9-Q12-Q14-Q16</f>
        <v>155</v>
      </c>
      <c r="R18" s="22"/>
      <c r="S18" s="54"/>
      <c r="T18" s="54"/>
      <c r="U18" s="54"/>
      <c r="V18" s="60"/>
      <c r="W18" s="60"/>
      <c r="X18" s="23"/>
      <c r="Y18" s="23"/>
      <c r="Z18" s="23"/>
      <c r="AA18" s="23"/>
      <c r="AB18" s="23"/>
    </row>
    <row r="19" spans="1:28" s="18" customFormat="1" ht="12" customHeight="1">
      <c r="A19" s="33"/>
      <c r="B19" s="19"/>
      <c r="C19" s="73"/>
      <c r="D19" s="66"/>
      <c r="E19" s="62"/>
      <c r="F19" s="62"/>
      <c r="G19" s="62"/>
      <c r="H19" s="62"/>
      <c r="I19" s="62"/>
      <c r="J19" s="62"/>
      <c r="K19" s="62"/>
      <c r="L19" s="62"/>
      <c r="M19" s="69"/>
      <c r="N19" s="63"/>
      <c r="O19" s="63"/>
      <c r="P19" s="63"/>
      <c r="Q19" s="63"/>
      <c r="R19" s="22"/>
      <c r="S19" s="54"/>
      <c r="T19" s="54"/>
      <c r="U19" s="54"/>
      <c r="V19" s="60"/>
      <c r="W19" s="60"/>
      <c r="X19" s="23"/>
      <c r="Y19" s="23"/>
      <c r="Z19" s="23"/>
      <c r="AA19" s="23"/>
      <c r="AB19" s="23"/>
    </row>
    <row r="20" spans="1:28" s="18" customFormat="1" ht="12" customHeight="1">
      <c r="A20" s="33"/>
      <c r="B20" s="48" t="s">
        <v>24</v>
      </c>
      <c r="C20" s="138" t="s">
        <v>0</v>
      </c>
      <c r="D20" s="49" t="s">
        <v>26</v>
      </c>
      <c r="E20" s="74">
        <v>41110</v>
      </c>
      <c r="F20" s="74">
        <v>39360</v>
      </c>
      <c r="G20" s="74">
        <v>48679</v>
      </c>
      <c r="H20" s="74">
        <v>46982</v>
      </c>
      <c r="I20" s="74">
        <v>60523</v>
      </c>
      <c r="J20" s="74">
        <v>45523</v>
      </c>
      <c r="K20" s="74">
        <v>50689</v>
      </c>
      <c r="L20" s="74">
        <v>31525</v>
      </c>
      <c r="M20" s="74">
        <v>29782</v>
      </c>
      <c r="N20" s="75">
        <v>41085</v>
      </c>
      <c r="O20" s="75">
        <v>43718</v>
      </c>
      <c r="P20" s="75">
        <f>1143697/33.78</f>
        <v>33857.22320899941</v>
      </c>
      <c r="Q20" s="75">
        <f>1684700/34.46</f>
        <v>48888.566453859545</v>
      </c>
      <c r="R20" s="30"/>
      <c r="S20" s="54"/>
      <c r="T20" s="54"/>
      <c r="U20" s="54"/>
      <c r="V20" s="60"/>
      <c r="W20" s="60"/>
      <c r="X20" s="23"/>
      <c r="Y20" s="23"/>
      <c r="Z20" s="23"/>
      <c r="AA20" s="23"/>
      <c r="AB20" s="23"/>
    </row>
    <row r="21" spans="1:28" s="18" customFormat="1" ht="12" customHeight="1">
      <c r="A21" s="33"/>
      <c r="B21" s="58" t="s">
        <v>40</v>
      </c>
      <c r="C21" s="139"/>
      <c r="D21" s="49" t="s">
        <v>31</v>
      </c>
      <c r="E21" s="74">
        <v>52910</v>
      </c>
      <c r="F21" s="74">
        <v>52333</v>
      </c>
      <c r="G21" s="74">
        <v>65958</v>
      </c>
      <c r="H21" s="74">
        <v>63692</v>
      </c>
      <c r="I21" s="74">
        <v>62527</v>
      </c>
      <c r="J21" s="74">
        <v>65672</v>
      </c>
      <c r="K21" s="74">
        <v>60717</v>
      </c>
      <c r="L21" s="74">
        <v>55508</v>
      </c>
      <c r="M21" s="74">
        <v>64499</v>
      </c>
      <c r="N21" s="76">
        <v>71074</v>
      </c>
      <c r="O21" s="76">
        <v>61113</v>
      </c>
      <c r="P21" s="76">
        <v>63873</v>
      </c>
      <c r="Q21" s="76">
        <v>51371</v>
      </c>
      <c r="R21" s="40"/>
      <c r="S21" s="54"/>
      <c r="T21" s="54"/>
      <c r="U21" s="54"/>
      <c r="V21" s="60"/>
      <c r="W21" s="60"/>
      <c r="X21" s="23"/>
      <c r="Y21" s="23"/>
      <c r="Z21" s="23"/>
      <c r="AA21" s="23"/>
      <c r="AB21" s="23"/>
    </row>
    <row r="22" spans="1:28" s="18" customFormat="1" ht="12" customHeight="1">
      <c r="A22" s="33"/>
      <c r="B22" s="61"/>
      <c r="C22" s="61"/>
      <c r="D22" s="49"/>
      <c r="E22" s="77"/>
      <c r="F22" s="77"/>
      <c r="G22" s="77"/>
      <c r="H22" s="77"/>
      <c r="I22" s="77"/>
      <c r="J22" s="77"/>
      <c r="K22" s="78"/>
      <c r="L22" s="77"/>
      <c r="M22" s="76"/>
      <c r="R22" s="79"/>
      <c r="S22" s="54"/>
      <c r="T22" s="54"/>
      <c r="U22" s="54"/>
      <c r="V22" s="60"/>
      <c r="W22" s="60"/>
      <c r="X22" s="23"/>
      <c r="Y22" s="23"/>
      <c r="Z22" s="23"/>
      <c r="AA22" s="23"/>
      <c r="AB22" s="23"/>
    </row>
    <row r="23" spans="1:28" s="18" customFormat="1" ht="12" customHeight="1">
      <c r="A23" s="33"/>
      <c r="B23" s="30" t="s">
        <v>41</v>
      </c>
      <c r="C23" s="140" t="s">
        <v>0</v>
      </c>
      <c r="D23" s="66"/>
      <c r="E23" s="81"/>
      <c r="F23" s="78"/>
      <c r="G23" s="78"/>
      <c r="H23" s="78"/>
      <c r="I23" s="78"/>
      <c r="J23" s="78"/>
      <c r="K23" s="78"/>
      <c r="L23" s="78"/>
      <c r="M23" s="82"/>
      <c r="N23" s="83"/>
      <c r="O23" s="83"/>
      <c r="P23" s="83"/>
      <c r="Q23" s="82">
        <f>626799/34.46</f>
        <v>18189.175856065</v>
      </c>
      <c r="R23" s="52"/>
      <c r="S23" s="54"/>
      <c r="T23" s="54"/>
      <c r="U23" s="54"/>
      <c r="V23" s="54"/>
      <c r="W23" s="54"/>
      <c r="X23" s="23"/>
      <c r="Y23" s="23"/>
      <c r="Z23" s="23"/>
      <c r="AA23" s="23"/>
      <c r="AB23" s="23"/>
    </row>
    <row r="24" spans="1:28" s="18" customFormat="1" ht="12" customHeight="1">
      <c r="A24" s="33"/>
      <c r="B24" s="68" t="s">
        <v>30</v>
      </c>
      <c r="C24" s="141"/>
      <c r="D24" s="66" t="s">
        <v>31</v>
      </c>
      <c r="E24" s="78">
        <v>21901</v>
      </c>
      <c r="F24" s="78">
        <v>27466</v>
      </c>
      <c r="G24" s="78">
        <v>25606</v>
      </c>
      <c r="H24" s="78">
        <v>27897</v>
      </c>
      <c r="I24" s="78">
        <v>27746</v>
      </c>
      <c r="J24" s="78">
        <v>30412</v>
      </c>
      <c r="K24" s="78">
        <v>27610</v>
      </c>
      <c r="L24" s="78">
        <v>24601</v>
      </c>
      <c r="M24" s="82">
        <v>29491</v>
      </c>
      <c r="N24" s="82">
        <v>36831</v>
      </c>
      <c r="O24" s="82">
        <v>32399</v>
      </c>
      <c r="P24" s="82">
        <v>31855</v>
      </c>
      <c r="Q24" s="82">
        <v>25379</v>
      </c>
      <c r="R24" s="52"/>
      <c r="S24" s="54"/>
      <c r="T24" s="84"/>
      <c r="U24" s="85"/>
      <c r="V24" s="57"/>
      <c r="W24" s="57"/>
      <c r="X24" s="23"/>
      <c r="Y24" s="23"/>
      <c r="Z24" s="23"/>
      <c r="AA24" s="23"/>
      <c r="AB24" s="23"/>
    </row>
    <row r="25" spans="1:28" s="18" customFormat="1" ht="12" customHeight="1">
      <c r="A25" s="30" t="s">
        <v>42</v>
      </c>
      <c r="B25" s="70" t="s">
        <v>33</v>
      </c>
      <c r="C25" s="140" t="s">
        <v>0</v>
      </c>
      <c r="D25" s="66"/>
      <c r="E25" s="78"/>
      <c r="F25" s="78"/>
      <c r="G25" s="78"/>
      <c r="H25" s="78"/>
      <c r="I25" s="78"/>
      <c r="J25" s="78"/>
      <c r="K25" s="78"/>
      <c r="L25" s="78"/>
      <c r="M25" s="82"/>
      <c r="N25" s="82"/>
      <c r="O25" s="82"/>
      <c r="P25" s="82"/>
      <c r="Q25" s="82">
        <f>777364/34.46</f>
        <v>22558.444573418456</v>
      </c>
      <c r="R25" s="63"/>
      <c r="S25" s="84"/>
      <c r="T25" s="54"/>
      <c r="U25" s="54"/>
      <c r="V25" s="60"/>
      <c r="W25" s="60"/>
      <c r="X25" s="23"/>
      <c r="Y25" s="23"/>
      <c r="Z25" s="23"/>
      <c r="AA25" s="23"/>
      <c r="AB25" s="23"/>
    </row>
    <row r="26" spans="1:28" s="18" customFormat="1" ht="12" customHeight="1">
      <c r="A26" s="65" t="s">
        <v>43</v>
      </c>
      <c r="B26" s="71" t="s">
        <v>35</v>
      </c>
      <c r="C26" s="141"/>
      <c r="D26" s="66" t="s">
        <v>31</v>
      </c>
      <c r="E26" s="86">
        <v>6858</v>
      </c>
      <c r="F26" s="86">
        <v>6914</v>
      </c>
      <c r="G26" s="86">
        <v>10299</v>
      </c>
      <c r="H26" s="86">
        <v>10534</v>
      </c>
      <c r="I26" s="86">
        <v>8844</v>
      </c>
      <c r="J26" s="86">
        <v>11753</v>
      </c>
      <c r="K26" s="86">
        <v>11974</v>
      </c>
      <c r="L26" s="86">
        <v>9329</v>
      </c>
      <c r="M26" s="86">
        <v>9814</v>
      </c>
      <c r="N26" s="86">
        <v>10430</v>
      </c>
      <c r="O26" s="86">
        <v>8981</v>
      </c>
      <c r="P26" s="86">
        <v>10099</v>
      </c>
      <c r="Q26" s="86">
        <v>7704</v>
      </c>
      <c r="R26" s="63"/>
      <c r="S26" s="54"/>
      <c r="T26" s="80"/>
      <c r="U26" s="80"/>
      <c r="V26" s="60"/>
      <c r="W26" s="60"/>
      <c r="X26" s="23"/>
      <c r="Y26" s="23"/>
      <c r="Z26" s="23"/>
      <c r="AA26" s="23"/>
      <c r="AB26" s="23"/>
    </row>
    <row r="27" spans="1:28" s="18" customFormat="1" ht="12" customHeight="1">
      <c r="A27" s="33"/>
      <c r="B27" s="70" t="s">
        <v>36</v>
      </c>
      <c r="C27" s="140" t="s">
        <v>0</v>
      </c>
      <c r="D27" s="6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2">
        <f>197919/34.46</f>
        <v>5743.441671503192</v>
      </c>
      <c r="R27" s="69"/>
      <c r="S27" s="80"/>
      <c r="T27" s="54"/>
      <c r="U27" s="54"/>
      <c r="V27" s="60"/>
      <c r="W27" s="60"/>
      <c r="X27" s="23"/>
      <c r="Y27" s="23"/>
      <c r="Z27" s="23"/>
      <c r="AA27" s="23"/>
      <c r="AB27" s="23"/>
    </row>
    <row r="28" spans="1:28" s="18" customFormat="1" ht="12" customHeight="1">
      <c r="A28" s="33"/>
      <c r="B28" s="71" t="s">
        <v>37</v>
      </c>
      <c r="C28" s="141"/>
      <c r="D28" s="66" t="s">
        <v>31</v>
      </c>
      <c r="E28" s="86">
        <v>20751</v>
      </c>
      <c r="F28" s="86">
        <v>14405</v>
      </c>
      <c r="G28" s="86">
        <v>25500</v>
      </c>
      <c r="H28" s="86">
        <v>22070</v>
      </c>
      <c r="I28" s="86">
        <v>22915</v>
      </c>
      <c r="J28" s="86">
        <v>20218</v>
      </c>
      <c r="K28" s="86">
        <v>18373</v>
      </c>
      <c r="L28" s="86">
        <v>18960</v>
      </c>
      <c r="M28" s="86">
        <v>20571</v>
      </c>
      <c r="N28" s="86">
        <v>20649</v>
      </c>
      <c r="O28" s="86">
        <v>17189</v>
      </c>
      <c r="P28" s="86">
        <v>19008</v>
      </c>
      <c r="Q28" s="86">
        <v>16123</v>
      </c>
      <c r="R28" s="69"/>
      <c r="S28" s="80"/>
      <c r="T28" s="54"/>
      <c r="U28" s="54"/>
      <c r="V28" s="60"/>
      <c r="W28" s="60"/>
      <c r="X28" s="23"/>
      <c r="Y28" s="23"/>
      <c r="Z28" s="23"/>
      <c r="AA28" s="23"/>
      <c r="AB28" s="23"/>
    </row>
    <row r="29" spans="1:28" s="18" customFormat="1" ht="12" customHeight="1">
      <c r="A29" s="33"/>
      <c r="B29" s="70" t="s">
        <v>38</v>
      </c>
      <c r="C29" s="140" t="s">
        <v>25</v>
      </c>
      <c r="D29" s="66" t="s">
        <v>26</v>
      </c>
      <c r="E29" s="86">
        <v>2330</v>
      </c>
      <c r="F29" s="86">
        <v>2455</v>
      </c>
      <c r="G29" s="86">
        <v>4276</v>
      </c>
      <c r="H29" s="86">
        <v>5209</v>
      </c>
      <c r="I29" s="86">
        <v>8248</v>
      </c>
      <c r="J29" s="86">
        <v>3606</v>
      </c>
      <c r="K29" s="86">
        <v>4821</v>
      </c>
      <c r="L29" s="86">
        <v>2679</v>
      </c>
      <c r="M29" s="86">
        <v>1853</v>
      </c>
      <c r="N29" s="86">
        <v>3178</v>
      </c>
      <c r="O29" s="86">
        <v>2232</v>
      </c>
      <c r="P29" s="63">
        <f>P20-P23-P25-P27</f>
        <v>33857.22320899941</v>
      </c>
      <c r="Q29" s="63">
        <f>Q20-Q23-Q25-Q27</f>
        <v>2397.5043528728957</v>
      </c>
      <c r="R29" s="63"/>
      <c r="S29" s="54"/>
      <c r="T29" s="54"/>
      <c r="U29" s="54"/>
      <c r="V29" s="60"/>
      <c r="W29" s="60"/>
      <c r="X29" s="23"/>
      <c r="Y29" s="23"/>
      <c r="Z29" s="23"/>
      <c r="AA29" s="23"/>
      <c r="AB29" s="23"/>
    </row>
    <row r="30" spans="1:28" s="18" customFormat="1" ht="12" customHeight="1">
      <c r="A30" s="33"/>
      <c r="B30" s="71" t="s">
        <v>39</v>
      </c>
      <c r="C30" s="141"/>
      <c r="D30" s="66" t="s">
        <v>31</v>
      </c>
      <c r="E30" s="86">
        <v>3399</v>
      </c>
      <c r="F30" s="86">
        <v>3548</v>
      </c>
      <c r="G30" s="86">
        <v>4553</v>
      </c>
      <c r="H30" s="86">
        <v>3191</v>
      </c>
      <c r="I30" s="86">
        <v>3022</v>
      </c>
      <c r="J30" s="86">
        <v>3289</v>
      </c>
      <c r="K30" s="86">
        <v>2759</v>
      </c>
      <c r="L30" s="86">
        <v>2618</v>
      </c>
      <c r="M30" s="86">
        <v>4624</v>
      </c>
      <c r="N30" s="86">
        <v>3165</v>
      </c>
      <c r="O30" s="86">
        <v>2545</v>
      </c>
      <c r="P30" s="63">
        <f>P21-P24-P26-P28</f>
        <v>2911</v>
      </c>
      <c r="Q30" s="63">
        <f>Q21-Q24-Q26-Q28</f>
        <v>2165</v>
      </c>
      <c r="R30" s="63"/>
      <c r="S30" s="54"/>
      <c r="T30" s="54"/>
      <c r="U30" s="54"/>
      <c r="V30" s="60"/>
      <c r="W30" s="60"/>
      <c r="X30" s="23"/>
      <c r="Y30" s="23"/>
      <c r="Z30" s="23"/>
      <c r="AA30" s="23"/>
      <c r="AB30" s="23"/>
    </row>
    <row r="31" spans="1:23" s="18" customFormat="1" ht="12" customHeight="1">
      <c r="A31" s="87"/>
      <c r="B31" s="88"/>
      <c r="C31" s="89"/>
      <c r="D31" s="41"/>
      <c r="E31" s="90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69"/>
      <c r="S31" s="33"/>
      <c r="T31" s="54"/>
      <c r="U31" s="54"/>
      <c r="V31" s="60"/>
      <c r="W31" s="60"/>
    </row>
    <row r="32" spans="1:23" s="18" customFormat="1" ht="12" customHeight="1">
      <c r="A32" s="32"/>
      <c r="B32" s="91"/>
      <c r="C32" s="91"/>
      <c r="D32" s="9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3"/>
      <c r="Q32" s="23"/>
      <c r="R32" s="69"/>
      <c r="S32" s="42"/>
      <c r="T32" s="54"/>
      <c r="U32" s="54"/>
      <c r="V32" s="54"/>
      <c r="W32" s="54"/>
    </row>
    <row r="33" spans="1:23" s="18" customFormat="1" ht="12" customHeight="1">
      <c r="A33" s="93"/>
      <c r="B33" s="17"/>
      <c r="C33" s="17"/>
      <c r="D33" s="17"/>
      <c r="E33" s="17"/>
      <c r="F33" s="146"/>
      <c r="G33" s="147"/>
      <c r="H33" s="147"/>
      <c r="I33" s="17"/>
      <c r="J33" s="17"/>
      <c r="K33" s="17"/>
      <c r="L33" s="72"/>
      <c r="M33" s="17"/>
      <c r="R33" s="63"/>
      <c r="S33" s="47"/>
      <c r="T33" s="54"/>
      <c r="U33" s="80"/>
      <c r="V33" s="60"/>
      <c r="W33" s="60"/>
    </row>
    <row r="34" spans="1:23" s="18" customFormat="1" ht="12" customHeight="1">
      <c r="A34" s="142" t="s">
        <v>44</v>
      </c>
      <c r="B34" s="16" t="s">
        <v>45</v>
      </c>
      <c r="C34" s="79"/>
      <c r="D34" s="79"/>
      <c r="H34" s="12"/>
      <c r="I34" s="79"/>
      <c r="J34" s="79"/>
      <c r="K34" s="79"/>
      <c r="O34" s="144"/>
      <c r="P34" s="94"/>
      <c r="R34" s="63"/>
      <c r="S34" s="55"/>
      <c r="T34" s="95"/>
      <c r="U34" s="95"/>
      <c r="V34" s="95"/>
      <c r="W34" s="95"/>
    </row>
    <row r="35" spans="1:23" s="18" customFormat="1" ht="12" customHeight="1">
      <c r="A35" s="143"/>
      <c r="B35" s="16" t="s">
        <v>46</v>
      </c>
      <c r="C35" s="17"/>
      <c r="D35" s="17"/>
      <c r="E35" s="17"/>
      <c r="G35" s="17"/>
      <c r="H35" s="17"/>
      <c r="I35" s="17"/>
      <c r="J35" s="17"/>
      <c r="K35" s="17"/>
      <c r="O35" s="145"/>
      <c r="P35" s="22"/>
      <c r="R35" s="96"/>
      <c r="S35" s="54"/>
      <c r="T35" s="95"/>
      <c r="U35" s="95"/>
      <c r="V35" s="95"/>
      <c r="W35" s="95"/>
    </row>
    <row r="36" spans="1:23" s="18" customFormat="1" ht="12" customHeight="1">
      <c r="A36" s="24"/>
      <c r="B36" s="25" t="s">
        <v>47</v>
      </c>
      <c r="C36" s="25"/>
      <c r="D36" s="26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 t="s">
        <v>48</v>
      </c>
      <c r="R36" s="96"/>
      <c r="S36" s="54"/>
      <c r="T36" s="23"/>
      <c r="U36" s="23"/>
      <c r="V36" s="23"/>
      <c r="W36" s="23"/>
    </row>
    <row r="37" spans="1:23" s="18" customFormat="1" ht="12" customHeight="1">
      <c r="A37" s="34"/>
      <c r="B37" s="35" t="s">
        <v>49</v>
      </c>
      <c r="C37" s="35"/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97"/>
      <c r="O37" s="97"/>
      <c r="P37" s="39"/>
      <c r="Q37" s="39">
        <v>2002</v>
      </c>
      <c r="R37" s="63"/>
      <c r="S37" s="54"/>
      <c r="T37" s="23"/>
      <c r="U37" s="23"/>
      <c r="V37" s="23"/>
      <c r="W37" s="23"/>
    </row>
    <row r="38" spans="1:23" s="18" customFormat="1" ht="12" customHeight="1">
      <c r="A38" s="43"/>
      <c r="B38" s="44"/>
      <c r="C38" s="44"/>
      <c r="D38" s="46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40"/>
      <c r="Q38" s="40"/>
      <c r="R38" s="63"/>
      <c r="S38" s="54"/>
      <c r="T38" s="23"/>
      <c r="U38" s="23"/>
      <c r="V38" s="23"/>
      <c r="W38" s="23"/>
    </row>
    <row r="39" spans="1:23" s="18" customFormat="1" ht="12" customHeight="1">
      <c r="A39" s="100" t="s">
        <v>50</v>
      </c>
      <c r="B39" s="101" t="s">
        <v>51</v>
      </c>
      <c r="C39" s="102" t="s">
        <v>52</v>
      </c>
      <c r="D39" s="103"/>
      <c r="E39" s="104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>
        <f>8254+33868</f>
        <v>42122</v>
      </c>
      <c r="R39" s="79"/>
      <c r="S39" s="54"/>
      <c r="T39" s="23"/>
      <c r="U39" s="23"/>
      <c r="V39" s="23"/>
      <c r="W39" s="23"/>
    </row>
    <row r="40" spans="1:23" s="18" customFormat="1" ht="12" customHeight="1">
      <c r="A40" s="106" t="s">
        <v>27</v>
      </c>
      <c r="B40" s="101" t="s">
        <v>53</v>
      </c>
      <c r="C40" s="107" t="s">
        <v>54</v>
      </c>
      <c r="D40" s="103"/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>
        <f>(3867027+1684700)/1000</f>
        <v>5551.727</v>
      </c>
      <c r="R40" s="79"/>
      <c r="S40" s="54"/>
      <c r="T40" s="23"/>
      <c r="U40" s="23"/>
      <c r="V40" s="23"/>
      <c r="W40" s="23"/>
    </row>
    <row r="41" spans="1:23" s="18" customFormat="1" ht="12" customHeight="1">
      <c r="A41" s="30"/>
      <c r="B41" s="108"/>
      <c r="C41" s="109"/>
      <c r="D41" s="110"/>
      <c r="E41" s="111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S41" s="54"/>
      <c r="T41" s="23"/>
      <c r="U41" s="23"/>
      <c r="V41" s="23"/>
      <c r="W41" s="23"/>
    </row>
    <row r="42" spans="1:23" s="18" customFormat="1" ht="12" customHeight="1">
      <c r="A42" s="112" t="s">
        <v>55</v>
      </c>
      <c r="B42" s="113" t="s">
        <v>51</v>
      </c>
      <c r="C42" s="114" t="s">
        <v>52</v>
      </c>
      <c r="D42" s="110"/>
      <c r="E42" s="111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>
        <f>3704+15046</f>
        <v>18750</v>
      </c>
      <c r="S42" s="55"/>
      <c r="T42" s="23"/>
      <c r="U42" s="23"/>
      <c r="V42" s="23"/>
      <c r="W42" s="23"/>
    </row>
    <row r="43" spans="1:23" s="18" customFormat="1" ht="12" customHeight="1">
      <c r="A43" s="115" t="s">
        <v>56</v>
      </c>
      <c r="B43" s="113" t="s">
        <v>53</v>
      </c>
      <c r="C43" s="114" t="s">
        <v>54</v>
      </c>
      <c r="D43" s="110"/>
      <c r="E43" s="116"/>
      <c r="F43" s="117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118">
        <f>(626799+1766123)/1000</f>
        <v>2392.922</v>
      </c>
      <c r="S43" s="54"/>
      <c r="T43" s="23"/>
      <c r="U43" s="23"/>
      <c r="V43" s="23"/>
      <c r="W43" s="23"/>
    </row>
    <row r="44" spans="1:23" s="18" customFormat="1" ht="12" customHeight="1">
      <c r="A44" s="112" t="s">
        <v>57</v>
      </c>
      <c r="B44" s="113" t="s">
        <v>51</v>
      </c>
      <c r="C44" s="114" t="s">
        <v>52</v>
      </c>
      <c r="D44" s="110"/>
      <c r="E44" s="116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>
        <f>3040+2063</f>
        <v>5103</v>
      </c>
      <c r="S44" s="54"/>
      <c r="T44" s="23"/>
      <c r="U44" s="23"/>
      <c r="V44" s="23"/>
      <c r="W44" s="23"/>
    </row>
    <row r="45" spans="1:23" s="18" customFormat="1" ht="12" customHeight="1">
      <c r="A45" s="115" t="s">
        <v>58</v>
      </c>
      <c r="B45" s="113" t="s">
        <v>53</v>
      </c>
      <c r="C45" s="114" t="s">
        <v>54</v>
      </c>
      <c r="D45" s="110"/>
      <c r="E45" s="116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18">
        <f>(777364+719648)/1000</f>
        <v>1497.012</v>
      </c>
      <c r="S45" s="54"/>
      <c r="T45" s="23"/>
      <c r="U45" s="23"/>
      <c r="V45" s="23"/>
      <c r="W45" s="23"/>
    </row>
    <row r="46" spans="1:23" s="18" customFormat="1" ht="12" customHeight="1">
      <c r="A46" s="112" t="s">
        <v>59</v>
      </c>
      <c r="B46" s="113" t="s">
        <v>51</v>
      </c>
      <c r="C46" s="114" t="s">
        <v>52</v>
      </c>
      <c r="D46" s="119"/>
      <c r="E46" s="116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>
        <f>985+15507</f>
        <v>16492</v>
      </c>
      <c r="S46" s="54"/>
      <c r="T46" s="23"/>
      <c r="U46" s="23"/>
      <c r="V46" s="23"/>
      <c r="W46" s="23"/>
    </row>
    <row r="47" spans="1:23" s="18" customFormat="1" ht="12" customHeight="1">
      <c r="A47" s="115" t="s">
        <v>60</v>
      </c>
      <c r="B47" s="113" t="s">
        <v>53</v>
      </c>
      <c r="C47" s="114" t="s">
        <v>54</v>
      </c>
      <c r="D47" s="119"/>
      <c r="E47" s="116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118">
        <f>(197919+1192611)/1000</f>
        <v>1390.53</v>
      </c>
      <c r="S47" s="54"/>
      <c r="T47" s="23"/>
      <c r="U47" s="23"/>
      <c r="V47" s="23"/>
      <c r="W47" s="23"/>
    </row>
    <row r="48" spans="1:23" s="18" customFormat="1" ht="12" customHeight="1">
      <c r="A48" s="112" t="s">
        <v>61</v>
      </c>
      <c r="B48" s="113" t="s">
        <v>51</v>
      </c>
      <c r="C48" s="114" t="s">
        <v>52</v>
      </c>
      <c r="D48" s="110"/>
      <c r="E48" s="116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>
        <f>Q39-Q42-Q44-Q46</f>
        <v>1777</v>
      </c>
      <c r="S48" s="54"/>
      <c r="T48" s="23"/>
      <c r="U48" s="23"/>
      <c r="V48" s="23"/>
      <c r="W48" s="23"/>
    </row>
    <row r="49" spans="1:23" s="18" customFormat="1" ht="12" customHeight="1">
      <c r="A49" s="115" t="s">
        <v>62</v>
      </c>
      <c r="B49" s="113" t="s">
        <v>53</v>
      </c>
      <c r="C49" s="114" t="s">
        <v>54</v>
      </c>
      <c r="D49" s="110"/>
      <c r="E49" s="116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>
        <f>Q40-Q43-Q45-Q47</f>
        <v>271.2629999999999</v>
      </c>
      <c r="S49" s="54"/>
      <c r="T49" s="23"/>
      <c r="U49" s="23"/>
      <c r="V49" s="23"/>
      <c r="W49" s="23"/>
    </row>
    <row r="50" spans="1:23" s="18" customFormat="1" ht="12" customHeight="1">
      <c r="A50" s="88"/>
      <c r="B50" s="88"/>
      <c r="C50" s="88"/>
      <c r="D50" s="41"/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23"/>
      <c r="S50" s="84"/>
      <c r="T50" s="23"/>
      <c r="U50" s="23"/>
      <c r="V50" s="23"/>
      <c r="W50" s="23"/>
    </row>
    <row r="51" spans="1:23" s="18" customFormat="1" ht="9.75" customHeight="1">
      <c r="A51" s="122" t="s">
        <v>63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79"/>
      <c r="M51" s="124"/>
      <c r="N51" s="23"/>
      <c r="O51" s="23"/>
      <c r="P51" s="23"/>
      <c r="Q51" s="23"/>
      <c r="S51" s="54"/>
      <c r="T51" s="23"/>
      <c r="U51" s="23"/>
      <c r="V51" s="23"/>
      <c r="W51" s="23"/>
    </row>
    <row r="52" spans="1:23" s="18" customFormat="1" ht="9.75" customHeight="1">
      <c r="A52" s="122" t="s">
        <v>64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79"/>
      <c r="M52" s="125"/>
      <c r="N52" s="23"/>
      <c r="O52" s="23"/>
      <c r="P52" s="23"/>
      <c r="Q52" s="23"/>
      <c r="S52" s="80"/>
      <c r="T52" s="23"/>
      <c r="U52" s="23"/>
      <c r="V52" s="23"/>
      <c r="W52" s="23"/>
    </row>
    <row r="53" spans="1:23" s="18" customFormat="1" ht="9.75" customHeight="1">
      <c r="A53" s="21" t="s">
        <v>65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79"/>
      <c r="M53" s="125"/>
      <c r="N53" s="23"/>
      <c r="O53" s="23"/>
      <c r="P53" s="23"/>
      <c r="Q53" s="23"/>
      <c r="S53" s="80"/>
      <c r="T53" s="23"/>
      <c r="U53" s="23"/>
      <c r="V53" s="23"/>
      <c r="W53" s="23"/>
    </row>
    <row r="54" spans="1:23" s="18" customFormat="1" ht="9.75" customHeight="1">
      <c r="A54" s="126" t="s">
        <v>66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79"/>
      <c r="M54" s="125"/>
      <c r="N54" s="23"/>
      <c r="O54" s="23"/>
      <c r="P54" s="23"/>
      <c r="Q54" s="23"/>
      <c r="S54" s="80"/>
      <c r="T54" s="23"/>
      <c r="U54" s="23"/>
      <c r="V54" s="23"/>
      <c r="W54" s="23"/>
    </row>
    <row r="55" spans="1:23" s="18" customFormat="1" ht="9.75" customHeight="1">
      <c r="A55" s="126" t="s">
        <v>67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79"/>
      <c r="M55" s="125"/>
      <c r="N55" s="23"/>
      <c r="O55" s="23"/>
      <c r="P55" s="23"/>
      <c r="Q55" s="23"/>
      <c r="S55" s="80"/>
      <c r="T55" s="23"/>
      <c r="U55" s="23"/>
      <c r="V55" s="23"/>
      <c r="W55" s="23"/>
    </row>
    <row r="56" spans="1:23" s="18" customFormat="1" ht="9.75" customHeight="1">
      <c r="A56" s="126" t="s">
        <v>68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79"/>
      <c r="M56" s="125"/>
      <c r="N56" s="23"/>
      <c r="O56" s="23"/>
      <c r="P56" s="23"/>
      <c r="Q56" s="23"/>
      <c r="S56" s="80"/>
      <c r="T56" s="23"/>
      <c r="U56" s="23"/>
      <c r="V56" s="23"/>
      <c r="W56" s="23"/>
    </row>
    <row r="57" spans="1:23" s="18" customFormat="1" ht="9.75" customHeight="1">
      <c r="A57" s="126" t="s">
        <v>69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79"/>
      <c r="M57" s="125"/>
      <c r="N57" s="23"/>
      <c r="O57" s="23"/>
      <c r="P57" s="23"/>
      <c r="Q57" s="23"/>
      <c r="S57" s="80"/>
      <c r="T57" s="23"/>
      <c r="U57" s="23"/>
      <c r="V57" s="23"/>
      <c r="W57" s="23"/>
    </row>
    <row r="58" spans="1:23" s="18" customFormat="1" ht="9.75" customHeight="1">
      <c r="A58" s="126" t="s">
        <v>70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5"/>
      <c r="N58" s="79"/>
      <c r="O58" s="79"/>
      <c r="P58" s="79"/>
      <c r="Q58" s="79"/>
      <c r="R58" s="79"/>
      <c r="S58" s="54"/>
      <c r="T58" s="23"/>
      <c r="U58" s="23"/>
      <c r="V58" s="23"/>
      <c r="W58" s="23"/>
    </row>
    <row r="59" spans="1:23" s="18" customFormat="1" ht="12" customHeight="1">
      <c r="A59" s="126"/>
      <c r="B59" s="128"/>
      <c r="C59" s="12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79"/>
      <c r="O59" s="79"/>
      <c r="P59" s="79"/>
      <c r="Q59" s="79"/>
      <c r="R59" s="79"/>
      <c r="S59" s="23"/>
      <c r="T59" s="23"/>
      <c r="U59" s="23"/>
      <c r="V59" s="23"/>
      <c r="W59" s="23"/>
    </row>
    <row r="60" spans="2:23" s="18" customFormat="1" ht="12" customHeight="1">
      <c r="B60" s="123"/>
      <c r="C60" s="123"/>
      <c r="D60" s="62"/>
      <c r="E60" s="62"/>
      <c r="F60" s="62"/>
      <c r="G60" s="62"/>
      <c r="H60" s="62"/>
      <c r="I60" s="62"/>
      <c r="J60" s="62"/>
      <c r="K60" s="62"/>
      <c r="L60" s="63"/>
      <c r="M60" s="63"/>
      <c r="N60" s="79"/>
      <c r="O60" s="79"/>
      <c r="P60" s="79"/>
      <c r="Q60" s="79"/>
      <c r="R60" s="79"/>
      <c r="S60" s="23"/>
      <c r="T60" s="23"/>
      <c r="U60" s="23"/>
      <c r="V60" s="23"/>
      <c r="W60" s="23"/>
    </row>
    <row r="61" spans="2:23" s="18" customFormat="1" ht="12" customHeight="1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79"/>
      <c r="M61" s="79"/>
      <c r="N61" s="79"/>
      <c r="O61" s="79"/>
      <c r="P61" s="79"/>
      <c r="Q61" s="79"/>
      <c r="R61" s="79"/>
      <c r="S61" s="23"/>
      <c r="T61" s="23"/>
      <c r="U61" s="23"/>
      <c r="V61" s="23"/>
      <c r="W61" s="23"/>
    </row>
    <row r="62" spans="1:23" s="18" customFormat="1" ht="12" customHeight="1">
      <c r="A62" s="33"/>
      <c r="B62" s="70"/>
      <c r="C62" s="128"/>
      <c r="D62" s="62"/>
      <c r="E62" s="62"/>
      <c r="F62" s="62"/>
      <c r="G62" s="62"/>
      <c r="H62" s="131"/>
      <c r="I62" s="131"/>
      <c r="J62" s="131"/>
      <c r="K62" s="131"/>
      <c r="L62" s="131"/>
      <c r="M62" s="63"/>
      <c r="N62" s="79"/>
      <c r="O62" s="79"/>
      <c r="P62" s="79"/>
      <c r="Q62" s="79"/>
      <c r="R62" s="79"/>
      <c r="S62" s="23"/>
      <c r="T62" s="23"/>
      <c r="U62" s="23"/>
      <c r="V62" s="23"/>
      <c r="W62" s="23"/>
    </row>
    <row r="63" spans="1:23" s="18" customFormat="1" ht="12" customHeight="1">
      <c r="A63" s="33"/>
      <c r="B63" s="19"/>
      <c r="C63" s="128"/>
      <c r="D63" s="62"/>
      <c r="E63" s="62"/>
      <c r="F63" s="62"/>
      <c r="G63" s="62"/>
      <c r="H63" s="62"/>
      <c r="I63" s="62"/>
      <c r="J63" s="62"/>
      <c r="K63" s="62"/>
      <c r="L63" s="63"/>
      <c r="M63" s="63"/>
      <c r="N63" s="79"/>
      <c r="O63" s="79"/>
      <c r="P63" s="79"/>
      <c r="Q63" s="79"/>
      <c r="R63" s="79"/>
      <c r="S63" s="23"/>
      <c r="T63" s="23"/>
      <c r="U63" s="23"/>
      <c r="V63" s="23"/>
      <c r="W63" s="23"/>
    </row>
    <row r="64" spans="1:23" s="18" customFormat="1" ht="12" customHeight="1">
      <c r="A64" s="33"/>
      <c r="B64" s="123"/>
      <c r="C64" s="123"/>
      <c r="D64" s="62"/>
      <c r="E64" s="62"/>
      <c r="F64" s="132"/>
      <c r="G64" s="62"/>
      <c r="H64" s="62"/>
      <c r="I64" s="62"/>
      <c r="J64" s="62"/>
      <c r="K64" s="62"/>
      <c r="L64" s="63"/>
      <c r="M64" s="63"/>
      <c r="N64" s="79"/>
      <c r="O64" s="79"/>
      <c r="P64" s="79"/>
      <c r="Q64" s="79"/>
      <c r="R64" s="79"/>
      <c r="S64" s="23"/>
      <c r="T64" s="23"/>
      <c r="U64" s="23"/>
      <c r="V64" s="23"/>
      <c r="W64" s="23"/>
    </row>
    <row r="65" spans="1:23" s="18" customFormat="1" ht="12" customHeight="1">
      <c r="A65" s="48"/>
      <c r="B65" s="48"/>
      <c r="C65" s="133"/>
      <c r="D65" s="50"/>
      <c r="E65" s="50"/>
      <c r="F65" s="50"/>
      <c r="G65" s="50"/>
      <c r="H65" s="50"/>
      <c r="I65" s="50"/>
      <c r="J65" s="50"/>
      <c r="K65" s="50"/>
      <c r="L65" s="96"/>
      <c r="M65" s="96"/>
      <c r="N65" s="79"/>
      <c r="O65" s="79"/>
      <c r="P65" s="79"/>
      <c r="Q65" s="79"/>
      <c r="R65" s="79"/>
      <c r="S65" s="23"/>
      <c r="T65" s="23"/>
      <c r="U65" s="23"/>
      <c r="V65" s="23"/>
      <c r="W65" s="23"/>
    </row>
    <row r="66" spans="1:23" s="18" customFormat="1" ht="9.75" customHeight="1">
      <c r="A66" s="65"/>
      <c r="B66" s="61"/>
      <c r="C66" s="133"/>
      <c r="D66" s="50"/>
      <c r="E66" s="50"/>
      <c r="F66" s="50"/>
      <c r="G66" s="50"/>
      <c r="H66" s="50"/>
      <c r="I66" s="50"/>
      <c r="J66" s="50"/>
      <c r="K66" s="50"/>
      <c r="L66" s="96"/>
      <c r="M66" s="96"/>
      <c r="N66" s="79"/>
      <c r="O66" s="79"/>
      <c r="P66" s="79"/>
      <c r="Q66" s="79"/>
      <c r="R66" s="79"/>
      <c r="S66" s="23"/>
      <c r="T66" s="23"/>
      <c r="U66" s="23"/>
      <c r="V66" s="23"/>
      <c r="W66" s="23"/>
    </row>
    <row r="67" spans="1:23" s="18" customFormat="1" ht="7.5" customHeight="1">
      <c r="A67" s="33"/>
      <c r="B67" s="123"/>
      <c r="C67" s="123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79"/>
      <c r="O67" s="79"/>
      <c r="P67" s="79"/>
      <c r="Q67" s="79"/>
      <c r="R67" s="79"/>
      <c r="S67" s="23"/>
      <c r="T67" s="23"/>
      <c r="U67" s="23"/>
      <c r="V67" s="23"/>
      <c r="W67" s="23"/>
    </row>
    <row r="68" spans="1:23" s="18" customFormat="1" ht="10.5" customHeight="1">
      <c r="A68" s="122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79"/>
      <c r="M68" s="79"/>
      <c r="N68" s="79"/>
      <c r="O68" s="79"/>
      <c r="P68" s="79"/>
      <c r="Q68" s="79"/>
      <c r="R68" s="79"/>
      <c r="S68" s="23"/>
      <c r="T68" s="23"/>
      <c r="U68" s="23"/>
      <c r="V68" s="23"/>
      <c r="W68" s="23"/>
    </row>
    <row r="69" spans="13:23" s="18" customFormat="1" ht="10.5" customHeight="1">
      <c r="M69" s="79"/>
      <c r="N69" s="79"/>
      <c r="O69" s="79"/>
      <c r="P69" s="79"/>
      <c r="Q69" s="79"/>
      <c r="R69" s="79"/>
      <c r="S69" s="23"/>
      <c r="T69" s="23"/>
      <c r="U69" s="23"/>
      <c r="V69" s="23"/>
      <c r="W69" s="23"/>
    </row>
    <row r="70" spans="13:23" s="18" customFormat="1" ht="10.5" customHeight="1">
      <c r="M70" s="79"/>
      <c r="N70" s="79"/>
      <c r="O70" s="79"/>
      <c r="P70" s="79"/>
      <c r="Q70" s="79"/>
      <c r="R70" s="79"/>
      <c r="S70" s="23"/>
      <c r="T70" s="23"/>
      <c r="U70" s="23"/>
      <c r="V70" s="23"/>
      <c r="W70" s="23"/>
    </row>
    <row r="71" spans="13:18" s="18" customFormat="1" ht="10.5" customHeight="1">
      <c r="M71" s="127"/>
      <c r="N71" s="127"/>
      <c r="O71" s="127"/>
      <c r="P71" s="127"/>
      <c r="Q71" s="127"/>
      <c r="R71" s="127"/>
    </row>
    <row r="72" spans="1:18" s="18" customFormat="1" ht="9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4:18" s="18" customFormat="1" ht="9" customHeight="1">
      <c r="N73" s="23"/>
      <c r="O73" s="23"/>
      <c r="P73" s="23"/>
      <c r="Q73" s="23"/>
      <c r="R73" s="23"/>
    </row>
    <row r="74" spans="14:18" s="18" customFormat="1" ht="9" customHeight="1">
      <c r="N74" s="23"/>
      <c r="O74" s="23"/>
      <c r="P74" s="23"/>
      <c r="Q74" s="23"/>
      <c r="R74" s="23"/>
    </row>
    <row r="75" spans="14:18" s="18" customFormat="1" ht="9" customHeight="1">
      <c r="N75" s="23"/>
      <c r="O75" s="23"/>
      <c r="P75" s="23"/>
      <c r="Q75" s="23"/>
      <c r="R75" s="23"/>
    </row>
    <row r="76" spans="1:18" s="18" customFormat="1" ht="9" customHeight="1">
      <c r="A76" s="134"/>
      <c r="N76" s="23"/>
      <c r="O76" s="23"/>
      <c r="P76" s="23"/>
      <c r="Q76" s="23"/>
      <c r="R76" s="23"/>
    </row>
    <row r="77" spans="1:18" s="18" customFormat="1" ht="9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23"/>
      <c r="O77" s="23"/>
      <c r="P77" s="23"/>
      <c r="Q77" s="23"/>
      <c r="R77" s="23"/>
    </row>
    <row r="78" spans="1:18" s="18" customFormat="1" ht="9" customHeight="1">
      <c r="A78" s="135"/>
      <c r="N78" s="23"/>
      <c r="O78" s="23"/>
      <c r="P78" s="23"/>
      <c r="Q78" s="23"/>
      <c r="R78" s="23"/>
    </row>
    <row r="79" spans="1:18" s="18" customFormat="1" ht="9" customHeight="1">
      <c r="A79" s="136"/>
      <c r="N79" s="23"/>
      <c r="O79" s="23"/>
      <c r="P79" s="23"/>
      <c r="Q79" s="23"/>
      <c r="R79" s="23"/>
    </row>
    <row r="80" spans="14:18" s="18" customFormat="1" ht="9" customHeight="1">
      <c r="N80" s="23"/>
      <c r="O80" s="23"/>
      <c r="P80" s="23"/>
      <c r="Q80" s="23"/>
      <c r="R80" s="23"/>
    </row>
    <row r="81" spans="14:18" s="2" customFormat="1" ht="9" customHeight="1">
      <c r="N81" s="137"/>
      <c r="O81" s="137"/>
      <c r="P81" s="137"/>
      <c r="Q81" s="137"/>
      <c r="R81" s="137"/>
    </row>
    <row r="82" spans="14:18" s="2" customFormat="1" ht="9" customHeight="1">
      <c r="N82" s="137"/>
      <c r="O82" s="137"/>
      <c r="P82" s="137"/>
      <c r="Q82" s="137"/>
      <c r="R82" s="137"/>
    </row>
    <row r="83" spans="14:18" s="2" customFormat="1" ht="9" customHeight="1">
      <c r="N83" s="137"/>
      <c r="O83" s="137"/>
      <c r="P83" s="137"/>
      <c r="Q83" s="137"/>
      <c r="R83" s="137"/>
    </row>
    <row r="84" spans="14:18" s="2" customFormat="1" ht="9" customHeight="1">
      <c r="N84" s="137"/>
      <c r="O84" s="137"/>
      <c r="P84" s="137"/>
      <c r="Q84" s="137"/>
      <c r="R84" s="137"/>
    </row>
    <row r="85" spans="14:18" s="2" customFormat="1" ht="9" customHeight="1">
      <c r="N85" s="137"/>
      <c r="O85" s="137"/>
      <c r="P85" s="137"/>
      <c r="Q85" s="137"/>
      <c r="R85" s="137"/>
    </row>
    <row r="86" spans="14:18" ht="9" customHeight="1">
      <c r="N86" s="5"/>
      <c r="O86" s="5"/>
      <c r="P86" s="5"/>
      <c r="Q86" s="5"/>
      <c r="R86" s="5"/>
    </row>
    <row r="87" spans="14:18" ht="7.5" customHeight="1">
      <c r="N87" s="5"/>
      <c r="O87" s="5"/>
      <c r="P87" s="5"/>
      <c r="Q87" s="5"/>
      <c r="R87" s="5"/>
    </row>
    <row r="88" spans="14:18" ht="7.5" customHeight="1">
      <c r="N88" s="5"/>
      <c r="O88" s="5"/>
      <c r="P88" s="5"/>
      <c r="Q88" s="5"/>
      <c r="R88" s="5"/>
    </row>
    <row r="89" spans="14:18" ht="7.5" customHeight="1">
      <c r="N89" s="5"/>
      <c r="O89" s="5"/>
      <c r="P89" s="5"/>
      <c r="Q89" s="5"/>
      <c r="R89" s="5"/>
    </row>
  </sheetData>
  <mergeCells count="16">
    <mergeCell ref="A3:A4"/>
    <mergeCell ref="O3:O4"/>
    <mergeCell ref="A2:Q2"/>
    <mergeCell ref="C23:C24"/>
    <mergeCell ref="A34:A35"/>
    <mergeCell ref="O34:O35"/>
    <mergeCell ref="F33:H33"/>
    <mergeCell ref="C29:C30"/>
    <mergeCell ref="C25:C26"/>
    <mergeCell ref="C27:C28"/>
    <mergeCell ref="C20:C21"/>
    <mergeCell ref="C8:C9"/>
    <mergeCell ref="C11:C12"/>
    <mergeCell ref="C13:C14"/>
    <mergeCell ref="C15:C16"/>
    <mergeCell ref="C17:C18"/>
  </mergeCells>
  <printOptions/>
  <pageMargins left="0.31496062992125984" right="1.7716535433070868" top="0.5511811023622047" bottom="1.968503937007874" header="0" footer="0"/>
  <pageSetup horizontalDpi="600" verticalDpi="6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sss</cp:lastModifiedBy>
  <cp:lastPrinted>2003-06-30T02:50:12Z</cp:lastPrinted>
  <dcterms:created xsi:type="dcterms:W3CDTF">2003-06-25T08:14:13Z</dcterms:created>
  <dcterms:modified xsi:type="dcterms:W3CDTF">2004-07-06T08:41:08Z</dcterms:modified>
  <cp:category/>
  <cp:version/>
  <cp:contentType/>
  <cp:contentStatus/>
</cp:coreProperties>
</file>