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生產結構" sheetId="1" r:id="rId1"/>
  </sheets>
  <definedNames/>
  <calcPr fullCalcOnLoad="1"/>
</workbook>
</file>

<file path=xl/sharedStrings.xml><?xml version="1.0" encoding="utf-8"?>
<sst xmlns="http://schemas.openxmlformats.org/spreadsheetml/2006/main" count="122" uniqueCount="96">
  <si>
    <t xml:space="preserve"> </t>
  </si>
  <si>
    <t xml:space="preserve"> Value</t>
  </si>
  <si>
    <t>千元</t>
  </si>
  <si>
    <t xml:space="preserve"> %</t>
  </si>
  <si>
    <t>N.T.$1,000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</si>
  <si>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</si>
  <si>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</si>
  <si>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</si>
  <si>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</si>
  <si>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</si>
  <si>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</si>
  <si>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</si>
  <si>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</si>
  <si>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</si>
  <si>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</si>
  <si>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</si>
  <si>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</si>
  <si>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 xml:space="preserve"> Overseas Base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</si>
  <si>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</si>
  <si>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</si>
  <si>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</si>
  <si>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</si>
  <si>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</si>
  <si>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</si>
  <si>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</si>
  <si>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10     90</t>
    </r>
    <r>
      <rPr>
        <sz val="8"/>
        <rFont val="標楷體"/>
        <family val="4"/>
      </rPr>
      <t>年農業統計年報</t>
    </r>
  </si>
  <si>
    <t xml:space="preserve">AG. STATISTICS YEARBOOK 2001      11   </t>
  </si>
  <si>
    <r>
      <t xml:space="preserve">5.  </t>
    </r>
    <r>
      <rPr>
        <sz val="14"/>
        <rFont val="標楷體"/>
        <family val="4"/>
      </rPr>
      <t>農</t>
    </r>
    <r>
      <rPr>
        <sz val="14"/>
        <rFont val="標楷體"/>
        <family val="4"/>
      </rPr>
      <t>業</t>
    </r>
    <r>
      <rPr>
        <sz val="14"/>
        <rFont val="標楷體"/>
        <family val="4"/>
      </rPr>
      <t>生</t>
    </r>
    <r>
      <rPr>
        <sz val="14"/>
        <rFont val="標楷體"/>
        <family val="4"/>
      </rPr>
      <t>產</t>
    </r>
    <r>
      <rPr>
        <sz val="14"/>
        <rFont val="標楷體"/>
        <family val="4"/>
      </rPr>
      <t>結</t>
    </r>
    <r>
      <rPr>
        <sz val="14"/>
        <rFont val="標楷體"/>
        <family val="4"/>
      </rPr>
      <t>構</t>
    </r>
  </si>
  <si>
    <t>5.  Composition of Agricltural Production</t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</si>
  <si>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</si>
  <si>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</si>
  <si>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林</t>
    </r>
    <r>
      <rPr>
        <sz val="8"/>
        <rFont val="Times New Roman"/>
        <family val="1"/>
      </rPr>
      <t xml:space="preserve">              </t>
    </r>
  </si>
  <si>
    <r>
      <t xml:space="preserve">   </t>
    </r>
    <r>
      <rPr>
        <sz val="8"/>
        <rFont val="標楷體"/>
        <family val="4"/>
      </rPr>
      <t>產</t>
    </r>
  </si>
  <si>
    <r>
      <t xml:space="preserve"> </t>
    </r>
    <r>
      <rPr>
        <sz val="8"/>
        <rFont val="標楷體"/>
        <family val="4"/>
      </rPr>
      <t>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</si>
  <si>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 xml:space="preserve"> 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</si>
  <si>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</si>
  <si>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Total</t>
  </si>
  <si>
    <t>Crop Products</t>
  </si>
  <si>
    <t xml:space="preserve">Forestry </t>
  </si>
  <si>
    <t>Products</t>
  </si>
  <si>
    <t>Livestock Products</t>
  </si>
  <si>
    <t xml:space="preserve">  Fishery Products</t>
  </si>
  <si>
    <t>Year, District</t>
  </si>
  <si>
    <r>
      <t>產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值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</si>
  <si>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</si>
  <si>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 xml:space="preserve"> </t>
    </r>
    <r>
      <rPr>
        <sz val="8"/>
        <rFont val="標楷體"/>
        <family val="4"/>
      </rP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</si>
  <si>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比</t>
    </r>
  </si>
  <si>
    <t>Percentage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</si>
  <si>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</si>
  <si>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</si>
  <si>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</si>
  <si>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                       89   r</t>
  </si>
  <si>
    <t xml:space="preserve"> Taipei Municipality</t>
  </si>
  <si>
    <t xml:space="preserve"> Kaohsiung Municipality</t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</si>
  <si>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關</t>
    </r>
  </si>
  <si>
    <t xml:space="preserve"> Forestry District &amp; Others</t>
  </si>
  <si>
    <t>國   外   補   給   港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</si>
  <si>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</si>
  <si>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</si>
  <si>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</si>
  <si>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</si>
  <si>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</si>
  <si>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</si>
  <si>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</si>
  <si>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</si>
  <si>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</si>
  <si>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</si>
  <si>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</si>
  <si>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</si>
  <si>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</si>
  <si>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</si>
  <si>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</si>
  <si>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</si>
  <si>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</si>
  <si>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</si>
  <si>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</si>
  <si>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</si>
  <si>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</si>
  <si>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</si>
  <si>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</si>
  <si>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</si>
  <si>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</si>
  <si>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</si>
  <si>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</si>
  <si>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</si>
  <si>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</si>
  <si>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</si>
  <si>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</si>
  <si>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</si>
  <si>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</si>
  <si>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</si>
  <si>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</si>
  <si>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</si>
  <si>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</si>
  <si>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 : 行政院農業委員會中部辦公室、漁業署、林務局 。</t>
    </r>
  </si>
  <si>
    <t xml:space="preserve">   Source :  COA, Central Taiwan Division , Fisheries Administration, Forestry Bureau 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</si>
</sst>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&quot;   民    國    &quot;e&quot;    年   (&quot;yyyy&quot;)&quot;"/>
    <numFmt numFmtId="185" formatCode="&quot;  民    國    &quot;e&quot;    年   (&quot;yyyy&quot;)&quot;"/>
    <numFmt numFmtId="186" formatCode="&quot;民 國  &quot;e&quot; 年 (&quot;yyyy&quot;)&quot;"/>
    <numFmt numFmtId="187" formatCode="&quot;民 國 &quot;e&quot; 年 (&quot;yyyy&quot;)&quot;"/>
    <numFmt numFmtId="188" formatCode="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7"/>
      <name val="標楷體"/>
      <family val="4"/>
    </font>
    <font>
      <b/>
      <sz val="8"/>
      <name val="Times New Roman"/>
      <family val="1"/>
    </font>
    <font>
      <sz val="8"/>
      <name val="華康楷書體W5"/>
      <family val="3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0" fillId="0" borderId="0" xfId="19" applyFont="1" applyFill="1" applyAlignment="1">
      <alignment vertical="center"/>
      <protection/>
    </xf>
    <xf numFmtId="0" fontId="10" fillId="0" borderId="0" xfId="19" applyFont="1">
      <alignment/>
      <protection/>
    </xf>
    <xf numFmtId="0" fontId="12" fillId="0" borderId="0" xfId="19" applyFont="1">
      <alignment/>
      <protection/>
    </xf>
    <xf numFmtId="0" fontId="13" fillId="0" borderId="0" xfId="19" applyFont="1">
      <alignment/>
      <protection/>
    </xf>
    <xf numFmtId="0" fontId="13" fillId="0" borderId="0" xfId="19" applyFont="1" applyFill="1" applyBorder="1">
      <alignment/>
      <protection/>
    </xf>
    <xf numFmtId="0" fontId="8" fillId="0" borderId="0" xfId="19" applyFont="1" applyAlignment="1">
      <alignment vertical="top"/>
      <protection/>
    </xf>
    <xf numFmtId="0" fontId="4" fillId="0" borderId="1" xfId="19" applyFont="1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4" fillId="0" borderId="0" xfId="19" applyFont="1">
      <alignment/>
      <protection/>
    </xf>
    <xf numFmtId="0" fontId="8" fillId="0" borderId="0" xfId="19" applyFont="1" applyAlignment="1">
      <alignment horizontal="right" vertical="top"/>
      <protection/>
    </xf>
    <xf numFmtId="0" fontId="10" fillId="0" borderId="2" xfId="19" applyFont="1" applyBorder="1">
      <alignment/>
      <protection/>
    </xf>
    <xf numFmtId="0" fontId="10" fillId="0" borderId="0" xfId="19" applyFont="1" applyAlignment="1">
      <alignment horizontal="centerContinuous"/>
      <protection/>
    </xf>
    <xf numFmtId="0" fontId="10" fillId="0" borderId="3" xfId="19" applyFont="1" applyBorder="1" applyAlignment="1">
      <alignment horizontal="centerContinuous"/>
      <protection/>
    </xf>
    <xf numFmtId="0" fontId="10" fillId="0" borderId="4" xfId="19" applyFont="1" applyBorder="1" applyAlignment="1">
      <alignment horizontal="centerContinuous"/>
      <protection/>
    </xf>
    <xf numFmtId="0" fontId="9" fillId="0" borderId="0" xfId="19" applyFont="1" applyAlignment="1">
      <alignment horizontal="center"/>
      <protection/>
    </xf>
    <xf numFmtId="0" fontId="10" fillId="0" borderId="4" xfId="19" applyFont="1" applyBorder="1" applyAlignment="1">
      <alignment horizontal="left"/>
      <protection/>
    </xf>
    <xf numFmtId="0" fontId="10" fillId="0" borderId="5" xfId="19" applyFont="1" applyBorder="1" applyAlignment="1">
      <alignment horizontal="centerContinuous"/>
      <protection/>
    </xf>
    <xf numFmtId="0" fontId="10" fillId="0" borderId="6" xfId="19" applyFont="1" applyBorder="1">
      <alignment/>
      <protection/>
    </xf>
    <xf numFmtId="0" fontId="10" fillId="0" borderId="4" xfId="19" applyFont="1" applyFill="1" applyBorder="1" applyAlignment="1">
      <alignment horizontal="centerContinuous"/>
      <protection/>
    </xf>
    <xf numFmtId="0" fontId="14" fillId="0" borderId="4" xfId="19" applyFont="1" applyBorder="1" applyAlignment="1">
      <alignment horizontal="centerContinuous"/>
      <protection/>
    </xf>
    <xf numFmtId="0" fontId="10" fillId="0" borderId="0" xfId="19" applyFont="1" applyFill="1" applyBorder="1" applyAlignment="1">
      <alignment horizontal="center"/>
      <protection/>
    </xf>
    <xf numFmtId="0" fontId="14" fillId="0" borderId="0" xfId="19" applyFont="1" applyBorder="1">
      <alignment/>
      <protection/>
    </xf>
    <xf numFmtId="0" fontId="14" fillId="0" borderId="5" xfId="19" applyFont="1" applyBorder="1" applyAlignment="1">
      <alignment horizontal="centerContinuous"/>
      <protection/>
    </xf>
    <xf numFmtId="0" fontId="9" fillId="0" borderId="7" xfId="19" applyFont="1" applyBorder="1" applyAlignment="1">
      <alignment horizontal="center"/>
      <protection/>
    </xf>
    <xf numFmtId="0" fontId="9" fillId="0" borderId="8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/>
      <protection/>
    </xf>
    <xf numFmtId="0" fontId="10" fillId="0" borderId="10" xfId="19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  <xf numFmtId="0" fontId="9" fillId="0" borderId="11" xfId="19" applyFont="1" applyBorder="1" applyAlignment="1">
      <alignment horizontal="center"/>
      <protection/>
    </xf>
    <xf numFmtId="0" fontId="10" fillId="0" borderId="5" xfId="19" applyFont="1" applyBorder="1">
      <alignment/>
      <protection/>
    </xf>
    <xf numFmtId="0" fontId="10" fillId="0" borderId="12" xfId="19" applyFont="1" applyBorder="1" applyAlignment="1">
      <alignment horizontal="center"/>
      <protection/>
    </xf>
    <xf numFmtId="0" fontId="10" fillId="0" borderId="4" xfId="19" applyFont="1" applyBorder="1" applyAlignment="1">
      <alignment horizontal="center"/>
      <protection/>
    </xf>
    <xf numFmtId="0" fontId="10" fillId="0" borderId="13" xfId="19" applyFont="1" applyBorder="1">
      <alignment/>
      <protection/>
    </xf>
    <xf numFmtId="0" fontId="10" fillId="0" borderId="0" xfId="19" applyFont="1" applyBorder="1" applyAlignment="1">
      <alignment horizontal="center"/>
      <protection/>
    </xf>
    <xf numFmtId="0" fontId="10" fillId="0" borderId="14" xfId="19" applyFont="1" applyBorder="1">
      <alignment/>
      <protection/>
    </xf>
    <xf numFmtId="0" fontId="8" fillId="0" borderId="15" xfId="19" applyFont="1" applyBorder="1">
      <alignment/>
      <protection/>
    </xf>
    <xf numFmtId="0" fontId="8" fillId="0" borderId="16" xfId="19" applyFont="1" applyBorder="1" applyAlignment="1">
      <alignment horizontal="center"/>
      <protection/>
    </xf>
    <xf numFmtId="0" fontId="8" fillId="0" borderId="13" xfId="19" applyFont="1" applyBorder="1">
      <alignment/>
      <protection/>
    </xf>
    <xf numFmtId="0" fontId="8" fillId="0" borderId="16" xfId="19" applyFont="1" applyBorder="1">
      <alignment/>
      <protection/>
    </xf>
    <xf numFmtId="0" fontId="8" fillId="0" borderId="1" xfId="19" applyFont="1" applyBorder="1" applyAlignment="1">
      <alignment horizontal="center"/>
      <protection/>
    </xf>
    <xf numFmtId="0" fontId="8" fillId="0" borderId="17" xfId="19" applyFont="1" applyBorder="1">
      <alignment/>
      <protection/>
    </xf>
    <xf numFmtId="0" fontId="8" fillId="0" borderId="0" xfId="19" applyFont="1">
      <alignment/>
      <protection/>
    </xf>
    <xf numFmtId="0" fontId="8" fillId="0" borderId="5" xfId="19" applyFont="1" applyBorder="1">
      <alignment/>
      <protection/>
    </xf>
    <xf numFmtId="0" fontId="15" fillId="0" borderId="0" xfId="19" applyFont="1" applyAlignment="1">
      <alignment horizontal="right"/>
      <protection/>
    </xf>
    <xf numFmtId="0" fontId="8" fillId="0" borderId="0" xfId="19" applyFont="1" applyBorder="1" applyAlignment="1">
      <alignment horizontal="right"/>
      <protection/>
    </xf>
    <xf numFmtId="0" fontId="8" fillId="0" borderId="0" xfId="19" applyFont="1" applyBorder="1">
      <alignment/>
      <protection/>
    </xf>
    <xf numFmtId="0" fontId="8" fillId="0" borderId="14" xfId="19" applyFont="1" applyBorder="1">
      <alignment/>
      <protection/>
    </xf>
    <xf numFmtId="0" fontId="8" fillId="0" borderId="0" xfId="19" applyFont="1" applyAlignment="1">
      <alignment horizontal="right"/>
      <protection/>
    </xf>
    <xf numFmtId="0" fontId="9" fillId="0" borderId="5" xfId="18" applyFont="1" applyBorder="1" applyAlignment="1">
      <alignment horizontal="center" vertical="center"/>
      <protection/>
    </xf>
    <xf numFmtId="180" fontId="10" fillId="0" borderId="0" xfId="19" applyNumberFormat="1" applyFont="1" applyAlignment="1" applyProtection="1">
      <alignment horizontal="right" vertical="center"/>
      <protection locked="0"/>
    </xf>
    <xf numFmtId="181" fontId="10" fillId="0" borderId="0" xfId="19" applyNumberFormat="1" applyFont="1" applyAlignment="1" applyProtection="1">
      <alignment horizontal="right" vertical="center"/>
      <protection locked="0"/>
    </xf>
    <xf numFmtId="181" fontId="10" fillId="0" borderId="5" xfId="19" applyNumberFormat="1" applyFont="1" applyBorder="1" applyAlignment="1" applyProtection="1">
      <alignment horizontal="right" vertical="center"/>
      <protection locked="0"/>
    </xf>
    <xf numFmtId="0" fontId="10" fillId="0" borderId="0" xfId="19" applyFont="1" applyAlignment="1" quotePrefix="1">
      <alignment horizontal="left" indent="1"/>
      <protection/>
    </xf>
    <xf numFmtId="0" fontId="9" fillId="0" borderId="5" xfId="17" applyFont="1" applyBorder="1" applyAlignment="1">
      <alignment horizontal="center"/>
      <protection/>
    </xf>
    <xf numFmtId="0" fontId="10" fillId="0" borderId="0" xfId="16" applyFont="1" applyAlignment="1" quotePrefix="1">
      <alignment horizontal="left" indent="1"/>
      <protection/>
    </xf>
    <xf numFmtId="0" fontId="10" fillId="0" borderId="5" xfId="16" applyFont="1" applyBorder="1" applyAlignment="1" quotePrefix="1">
      <alignment horizontal="center"/>
      <protection/>
    </xf>
    <xf numFmtId="43" fontId="10" fillId="0" borderId="0" xfId="20" applyFont="1" applyAlignment="1" applyProtection="1">
      <alignment horizontal="right" vertical="center"/>
      <protection locked="0"/>
    </xf>
    <xf numFmtId="0" fontId="10" fillId="0" borderId="5" xfId="16" applyFont="1" applyBorder="1" applyAlignment="1">
      <alignment horizontal="center"/>
      <protection/>
    </xf>
    <xf numFmtId="180" fontId="10" fillId="0" borderId="0" xfId="19" applyNumberFormat="1" applyFont="1" applyAlignment="1" applyProtection="1">
      <alignment vertical="center"/>
      <protection locked="0"/>
    </xf>
    <xf numFmtId="180" fontId="16" fillId="0" borderId="0" xfId="19" applyNumberFormat="1" applyFont="1" applyAlignment="1" applyProtection="1">
      <alignment horizontal="right" vertical="center"/>
      <protection locked="0"/>
    </xf>
    <xf numFmtId="0" fontId="10" fillId="0" borderId="5" xfId="16" applyFont="1" applyBorder="1" applyAlignment="1">
      <alignment horizontal="left"/>
      <protection/>
    </xf>
    <xf numFmtId="0" fontId="16" fillId="0" borderId="5" xfId="16" applyFont="1" applyBorder="1" applyAlignment="1" quotePrefix="1">
      <alignment horizontal="center"/>
      <protection/>
    </xf>
    <xf numFmtId="181" fontId="16" fillId="0" borderId="0" xfId="19" applyNumberFormat="1" applyFont="1" applyAlignment="1" applyProtection="1">
      <alignment horizontal="right" vertical="center"/>
      <protection locked="0"/>
    </xf>
    <xf numFmtId="181" fontId="16" fillId="0" borderId="5" xfId="19" applyNumberFormat="1" applyFont="1" applyBorder="1" applyAlignment="1" applyProtection="1">
      <alignment horizontal="right" vertical="center"/>
      <protection locked="0"/>
    </xf>
    <xf numFmtId="0" fontId="16" fillId="0" borderId="0" xfId="16" applyFont="1" applyAlignment="1" quotePrefix="1">
      <alignment horizontal="left" indent="1"/>
      <protection/>
    </xf>
    <xf numFmtId="0" fontId="16" fillId="0" borderId="0" xfId="19" applyFont="1">
      <alignment/>
      <protection/>
    </xf>
    <xf numFmtId="2" fontId="10" fillId="0" borderId="0" xfId="19" applyNumberFormat="1" applyFont="1" applyAlignment="1" applyProtection="1">
      <alignment horizontal="right" vertical="center"/>
      <protection locked="0"/>
    </xf>
    <xf numFmtId="0" fontId="16" fillId="0" borderId="14" xfId="16" applyFont="1" applyBorder="1" applyAlignment="1" quotePrefix="1">
      <alignment horizontal="left" indent="1"/>
      <protection/>
    </xf>
    <xf numFmtId="0" fontId="9" fillId="0" borderId="5" xfId="19" applyFont="1" applyBorder="1" applyAlignment="1">
      <alignment horizontal="center"/>
      <protection/>
    </xf>
    <xf numFmtId="183" fontId="10" fillId="0" borderId="0" xfId="19" applyNumberFormat="1" applyFont="1" applyAlignment="1" applyProtection="1">
      <alignment horizontal="right" vertical="center"/>
      <protection locked="0"/>
    </xf>
    <xf numFmtId="41" fontId="10" fillId="0" borderId="0" xfId="19" applyNumberFormat="1" applyFont="1" applyAlignment="1" applyProtection="1">
      <alignment horizontal="right" vertical="center"/>
      <protection locked="0"/>
    </xf>
    <xf numFmtId="0" fontId="10" fillId="0" borderId="14" xfId="18" applyFont="1" applyBorder="1" applyAlignment="1" applyProtection="1">
      <alignment horizontal="left" vertical="center" indent="1"/>
      <protection locked="0"/>
    </xf>
    <xf numFmtId="0" fontId="10" fillId="0" borderId="14" xfId="19" applyFont="1" applyBorder="1" applyAlignment="1">
      <alignment horizontal="left" indent="1"/>
      <protection/>
    </xf>
    <xf numFmtId="0" fontId="9" fillId="0" borderId="5" xfId="19" applyFont="1" applyBorder="1">
      <alignment/>
      <protection/>
    </xf>
    <xf numFmtId="0" fontId="10" fillId="0" borderId="14" xfId="18" applyFont="1" applyBorder="1" applyAlignment="1" applyProtection="1">
      <alignment horizontal="left" vertical="center" indent="2"/>
      <protection locked="0"/>
    </xf>
    <xf numFmtId="0" fontId="9" fillId="0" borderId="5" xfId="18" applyFont="1" applyBorder="1" applyAlignment="1">
      <alignment horizontal="left" vertical="center" indent="1"/>
      <protection/>
    </xf>
    <xf numFmtId="0" fontId="9" fillId="0" borderId="15" xfId="19" applyFont="1" applyBorder="1" applyAlignment="1">
      <alignment horizontal="center"/>
      <protection/>
    </xf>
    <xf numFmtId="180" fontId="10" fillId="0" borderId="1" xfId="19" applyNumberFormat="1" applyFont="1" applyBorder="1" applyAlignment="1">
      <alignment/>
      <protection/>
    </xf>
    <xf numFmtId="181" fontId="10" fillId="0" borderId="1" xfId="19" applyNumberFormat="1" applyFont="1" applyBorder="1" applyAlignment="1">
      <alignment/>
      <protection/>
    </xf>
    <xf numFmtId="181" fontId="10" fillId="0" borderId="1" xfId="19" applyNumberFormat="1" applyFont="1" applyBorder="1" applyAlignment="1" applyProtection="1">
      <alignment horizontal="right" vertical="center"/>
      <protection locked="0"/>
    </xf>
    <xf numFmtId="180" fontId="10" fillId="0" borderId="0" xfId="19" applyNumberFormat="1" applyFont="1" applyAlignment="1">
      <alignment/>
      <protection/>
    </xf>
    <xf numFmtId="181" fontId="10" fillId="0" borderId="15" xfId="19" applyNumberFormat="1" applyFont="1" applyBorder="1" applyAlignment="1">
      <alignment/>
      <protection/>
    </xf>
    <xf numFmtId="0" fontId="10" fillId="0" borderId="1" xfId="19" applyFont="1" applyBorder="1" applyAlignment="1">
      <alignment/>
      <protection/>
    </xf>
    <xf numFmtId="0" fontId="10" fillId="0" borderId="0" xfId="19" applyFont="1" applyAlignment="1">
      <alignment/>
      <protection/>
    </xf>
    <xf numFmtId="0" fontId="4" fillId="0" borderId="0" xfId="19" applyFont="1" applyFill="1">
      <alignment/>
      <protection/>
    </xf>
    <xf numFmtId="0" fontId="4" fillId="0" borderId="18" xfId="19" applyFont="1" applyFill="1" applyBorder="1">
      <alignment/>
      <protection/>
    </xf>
    <xf numFmtId="0" fontId="10" fillId="0" borderId="0" xfId="15" applyFont="1">
      <alignment/>
      <protection/>
    </xf>
    <xf numFmtId="181" fontId="10" fillId="0" borderId="0" xfId="19" applyNumberFormat="1" applyFont="1">
      <alignment/>
      <protection/>
    </xf>
    <xf numFmtId="0" fontId="15" fillId="0" borderId="0" xfId="19" applyFont="1">
      <alignment/>
      <protection/>
    </xf>
    <xf numFmtId="181" fontId="8" fillId="0" borderId="0" xfId="19" applyNumberFormat="1" applyFont="1">
      <alignment/>
      <protection/>
    </xf>
    <xf numFmtId="0" fontId="18" fillId="0" borderId="0" xfId="19" applyFont="1">
      <alignment/>
      <protection/>
    </xf>
    <xf numFmtId="0" fontId="12" fillId="0" borderId="0" xfId="19" applyFont="1" applyFill="1" applyBorder="1" applyAlignment="1">
      <alignment horizontal="center" vertical="top"/>
      <protection/>
    </xf>
    <xf numFmtId="0" fontId="4" fillId="0" borderId="0" xfId="19" applyAlignment="1">
      <alignment horizontal="center" vertical="top"/>
      <protection/>
    </xf>
    <xf numFmtId="0" fontId="8" fillId="0" borderId="0" xfId="19" applyFont="1" applyAlignment="1" applyProtection="1">
      <alignment horizontal="right"/>
      <protection locked="0"/>
    </xf>
    <xf numFmtId="0" fontId="4" fillId="0" borderId="0" xfId="19" applyAlignment="1">
      <alignment/>
      <protection/>
    </xf>
    <xf numFmtId="0" fontId="9" fillId="0" borderId="5" xfId="18" applyFont="1" applyBorder="1" applyAlignment="1" quotePrefix="1">
      <alignment horizontal="center" vertical="center"/>
      <protection/>
    </xf>
    <xf numFmtId="0" fontId="4" fillId="0" borderId="5" xfId="19" applyBorder="1" applyAlignment="1">
      <alignment vertical="center"/>
      <protection/>
    </xf>
    <xf numFmtId="0" fontId="10" fillId="0" borderId="14" xfId="18" applyFont="1" applyBorder="1" applyAlignment="1">
      <alignment horizontal="center" vertical="center"/>
      <protection/>
    </xf>
    <xf numFmtId="0" fontId="4" fillId="0" borderId="14" xfId="19" applyBorder="1" applyAlignment="1">
      <alignment vertical="center"/>
      <protection/>
    </xf>
  </cellXfs>
  <cellStyles count="13">
    <cellStyle name="Normal" xfId="0"/>
    <cellStyle name="一般_26e" xfId="15"/>
    <cellStyle name="一般_26G" xfId="16"/>
    <cellStyle name="一般_26J" xfId="17"/>
    <cellStyle name="一般_27H" xfId="18"/>
    <cellStyle name="一般_結構90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selection activeCell="A2" sqref="A2:F2"/>
    </sheetView>
  </sheetViews>
  <sheetFormatPr defaultColWidth="9.00390625" defaultRowHeight="16.5"/>
  <cols>
    <col min="1" max="1" width="18.00390625" style="9" customWidth="1"/>
    <col min="2" max="2" width="14.50390625" style="9" customWidth="1"/>
    <col min="3" max="3" width="7.50390625" style="9" customWidth="1"/>
    <col min="4" max="4" width="15.25390625" style="9" customWidth="1"/>
    <col min="5" max="5" width="6.875" style="9" customWidth="1"/>
    <col min="6" max="6" width="15.25390625" style="9" customWidth="1"/>
    <col min="7" max="7" width="16.125" style="9" customWidth="1"/>
    <col min="8" max="8" width="7.625" style="9" customWidth="1"/>
    <col min="9" max="9" width="17.25390625" style="9" customWidth="1"/>
    <col min="10" max="10" width="7.625" style="9" customWidth="1"/>
    <col min="11" max="11" width="16.875" style="9" customWidth="1"/>
    <col min="12" max="12" width="7.625" style="9" customWidth="1"/>
    <col min="13" max="13" width="19.875" style="9" customWidth="1"/>
    <col min="14" max="16384" width="8.75390625" style="9" customWidth="1"/>
  </cols>
  <sheetData>
    <row r="1" spans="1:13" s="2" customFormat="1" ht="10.5" customHeight="1">
      <c r="A1" s="1" t="s">
        <v>25</v>
      </c>
      <c r="K1" s="94" t="s">
        <v>26</v>
      </c>
      <c r="L1" s="95"/>
      <c r="M1" s="95"/>
    </row>
    <row r="2" spans="1:13" s="3" customFormat="1" ht="27" customHeight="1">
      <c r="A2" s="92" t="s">
        <v>27</v>
      </c>
      <c r="B2" s="93"/>
      <c r="C2" s="93"/>
      <c r="D2" s="93"/>
      <c r="E2" s="93"/>
      <c r="F2" s="93"/>
      <c r="H2" s="92" t="s">
        <v>28</v>
      </c>
      <c r="I2" s="92"/>
      <c r="J2" s="92"/>
      <c r="K2" s="92"/>
      <c r="L2" s="92"/>
      <c r="M2" s="92"/>
    </row>
    <row r="3" s="4" customFormat="1" ht="18" customHeight="1">
      <c r="H3" s="5"/>
    </row>
    <row r="4" spans="1:13" ht="10.5" customHeight="1">
      <c r="A4" s="6"/>
      <c r="B4" s="7"/>
      <c r="C4" s="7"/>
      <c r="D4" s="8"/>
      <c r="E4" s="7"/>
      <c r="F4" s="7"/>
      <c r="H4" s="7"/>
      <c r="I4" s="7"/>
      <c r="J4" s="7"/>
      <c r="K4" s="7"/>
      <c r="L4" s="7"/>
      <c r="M4" s="10"/>
    </row>
    <row r="5" spans="1:13" s="2" customFormat="1" ht="13.5" customHeight="1">
      <c r="A5" s="11" t="s">
        <v>0</v>
      </c>
      <c r="B5" s="12" t="s">
        <v>29</v>
      </c>
      <c r="C5" s="13"/>
      <c r="D5" s="12" t="s">
        <v>30</v>
      </c>
      <c r="E5" s="14"/>
      <c r="F5" s="15" t="s">
        <v>31</v>
      </c>
      <c r="H5" s="16" t="s">
        <v>32</v>
      </c>
      <c r="I5" s="12" t="s">
        <v>33</v>
      </c>
      <c r="J5" s="14"/>
      <c r="K5" s="12" t="s">
        <v>34</v>
      </c>
      <c r="L5" s="17"/>
      <c r="M5" s="18"/>
    </row>
    <row r="6" spans="1:13" s="2" customFormat="1" ht="12.75" customHeight="1">
      <c r="A6" s="96" t="s">
        <v>35</v>
      </c>
      <c r="B6" s="19" t="s">
        <v>36</v>
      </c>
      <c r="C6" s="20"/>
      <c r="D6" s="19" t="s">
        <v>37</v>
      </c>
      <c r="E6" s="20"/>
      <c r="F6" s="21" t="s">
        <v>38</v>
      </c>
      <c r="G6" s="22"/>
      <c r="H6" s="19" t="s">
        <v>39</v>
      </c>
      <c r="I6" s="19" t="s">
        <v>40</v>
      </c>
      <c r="J6" s="20"/>
      <c r="K6" s="19" t="s">
        <v>41</v>
      </c>
      <c r="L6" s="23"/>
      <c r="M6" s="98" t="s">
        <v>42</v>
      </c>
    </row>
    <row r="7" spans="1:13" s="2" customFormat="1" ht="13.5" customHeight="1">
      <c r="A7" s="97"/>
      <c r="B7" s="24" t="s">
        <v>43</v>
      </c>
      <c r="C7" s="25" t="s">
        <v>44</v>
      </c>
      <c r="D7" s="26" t="s">
        <v>43</v>
      </c>
      <c r="E7" s="27" t="s">
        <v>45</v>
      </c>
      <c r="F7" s="26" t="s">
        <v>43</v>
      </c>
      <c r="H7" s="28" t="s">
        <v>46</v>
      </c>
      <c r="I7" s="26" t="s">
        <v>43</v>
      </c>
      <c r="J7" s="28" t="s">
        <v>46</v>
      </c>
      <c r="K7" s="26" t="s">
        <v>43</v>
      </c>
      <c r="L7" s="29" t="s">
        <v>44</v>
      </c>
      <c r="M7" s="99"/>
    </row>
    <row r="8" spans="1:13" s="2" customFormat="1" ht="12" customHeight="1">
      <c r="A8" s="30"/>
      <c r="B8" s="31" t="s">
        <v>1</v>
      </c>
      <c r="C8" s="32" t="s">
        <v>47</v>
      </c>
      <c r="D8" s="32" t="s">
        <v>1</v>
      </c>
      <c r="E8" s="32" t="s">
        <v>47</v>
      </c>
      <c r="F8" s="32" t="s">
        <v>1</v>
      </c>
      <c r="G8" s="33"/>
      <c r="H8" s="32" t="s">
        <v>47</v>
      </c>
      <c r="I8" s="32" t="s">
        <v>1</v>
      </c>
      <c r="J8" s="32" t="s">
        <v>47</v>
      </c>
      <c r="K8" s="32" t="s">
        <v>1</v>
      </c>
      <c r="L8" s="34" t="s">
        <v>47</v>
      </c>
      <c r="M8" s="35"/>
    </row>
    <row r="9" spans="1:13" s="42" customFormat="1" ht="3.75" customHeight="1">
      <c r="A9" s="36"/>
      <c r="B9" s="37"/>
      <c r="C9" s="37"/>
      <c r="D9" s="37"/>
      <c r="E9" s="37"/>
      <c r="F9" s="37"/>
      <c r="G9" s="38"/>
      <c r="H9" s="37"/>
      <c r="I9" s="37"/>
      <c r="J9" s="37"/>
      <c r="K9" s="39"/>
      <c r="L9" s="40"/>
      <c r="M9" s="41"/>
    </row>
    <row r="10" spans="1:13" s="42" customFormat="1" ht="9.75" customHeight="1">
      <c r="A10" s="43"/>
      <c r="B10" s="44" t="s">
        <v>2</v>
      </c>
      <c r="C10" s="45" t="s">
        <v>3</v>
      </c>
      <c r="D10" s="44" t="s">
        <v>2</v>
      </c>
      <c r="E10" s="45" t="s">
        <v>3</v>
      </c>
      <c r="F10" s="44" t="s">
        <v>2</v>
      </c>
      <c r="G10" s="46"/>
      <c r="H10" s="45" t="s">
        <v>3</v>
      </c>
      <c r="I10" s="44" t="s">
        <v>2</v>
      </c>
      <c r="J10" s="45" t="s">
        <v>3</v>
      </c>
      <c r="K10" s="44" t="s">
        <v>2</v>
      </c>
      <c r="L10" s="45" t="s">
        <v>3</v>
      </c>
      <c r="M10" s="47"/>
    </row>
    <row r="11" spans="1:13" s="42" customFormat="1" ht="9.75" customHeight="1">
      <c r="A11" s="43"/>
      <c r="B11" s="48" t="s">
        <v>4</v>
      </c>
      <c r="D11" s="48" t="s">
        <v>4</v>
      </c>
      <c r="F11" s="48" t="s">
        <v>4</v>
      </c>
      <c r="G11" s="46"/>
      <c r="I11" s="48" t="s">
        <v>4</v>
      </c>
      <c r="K11" s="48" t="s">
        <v>4</v>
      </c>
      <c r="L11" s="46"/>
      <c r="M11" s="47"/>
    </row>
    <row r="12" spans="1:12" s="42" customFormat="1" ht="5.25" customHeight="1">
      <c r="A12" s="43"/>
      <c r="G12" s="46"/>
      <c r="L12" s="43"/>
    </row>
    <row r="13" spans="1:13" s="2" customFormat="1" ht="12" customHeight="1" hidden="1">
      <c r="A13" s="49" t="e">
        <f>"民  國    "&amp;A14-1&amp;"        年"</f>
        <v>#VALUE!</v>
      </c>
      <c r="B13" s="50">
        <v>313545224</v>
      </c>
      <c r="C13" s="51">
        <f aca="true" t="shared" si="0" ref="C13:C19">B13/$B13*100</f>
        <v>100</v>
      </c>
      <c r="D13" s="50">
        <v>138388917</v>
      </c>
      <c r="E13" s="51">
        <f>D13/$B13*100</f>
        <v>44.13682824905666</v>
      </c>
      <c r="F13" s="50">
        <f>1487870+1145.677</f>
        <v>1489015.677</v>
      </c>
      <c r="G13" s="50"/>
      <c r="H13" s="51">
        <f>F13/$B13*100</f>
        <v>0.47489662193036625</v>
      </c>
      <c r="I13" s="50">
        <v>84513128</v>
      </c>
      <c r="J13" s="51">
        <f>I13/$B13*100</f>
        <v>26.954047305150468</v>
      </c>
      <c r="K13" s="50">
        <v>89154163</v>
      </c>
      <c r="L13" s="52">
        <f aca="true" t="shared" si="1" ref="L13:L19">K13/$B13*100</f>
        <v>28.434227720847055</v>
      </c>
      <c r="M13" s="53" t="e">
        <f>"          "&amp;A14+1910</f>
        <v>#VALUE!</v>
      </c>
    </row>
    <row r="14" spans="1:13" s="2" customFormat="1" ht="12" customHeight="1" hidden="1">
      <c r="A14" s="54" t="s">
        <v>48</v>
      </c>
      <c r="B14" s="50">
        <f aca="true" t="shared" si="2" ref="B14:B19">D14+F14+I14+K14</f>
        <v>323336483</v>
      </c>
      <c r="C14" s="51">
        <f t="shared" si="0"/>
        <v>100</v>
      </c>
      <c r="D14" s="50">
        <v>147735134</v>
      </c>
      <c r="E14" s="51">
        <f>D14/$B14*100</f>
        <v>45.69083347145828</v>
      </c>
      <c r="F14" s="50">
        <v>1305620</v>
      </c>
      <c r="G14" s="50"/>
      <c r="H14" s="51">
        <f aca="true" t="shared" si="3" ref="H14:H19">F14/B14*100</f>
        <v>0.40379606652677047</v>
      </c>
      <c r="I14" s="50">
        <v>90769657</v>
      </c>
      <c r="J14" s="51">
        <f aca="true" t="shared" si="4" ref="J14:J19">I14/B14*100</f>
        <v>28.07281632985412</v>
      </c>
      <c r="K14" s="50">
        <v>83526072</v>
      </c>
      <c r="L14" s="52">
        <f t="shared" si="1"/>
        <v>25.83255413216083</v>
      </c>
      <c r="M14" s="55" t="s">
        <v>49</v>
      </c>
    </row>
    <row r="15" spans="1:13" s="2" customFormat="1" ht="12" customHeight="1">
      <c r="A15" s="54" t="s">
        <v>50</v>
      </c>
      <c r="B15" s="50">
        <f t="shared" si="2"/>
        <v>333673411</v>
      </c>
      <c r="C15" s="51">
        <f t="shared" si="0"/>
        <v>100</v>
      </c>
      <c r="D15" s="50">
        <v>142312811</v>
      </c>
      <c r="E15" s="51">
        <f>D15/$B15*100</f>
        <v>42.65033002584674</v>
      </c>
      <c r="F15" s="50">
        <v>1375106</v>
      </c>
      <c r="G15" s="50"/>
      <c r="H15" s="51">
        <f t="shared" si="3"/>
        <v>0.41211135040064667</v>
      </c>
      <c r="I15" s="50">
        <v>106270061</v>
      </c>
      <c r="J15" s="51">
        <f t="shared" si="4"/>
        <v>31.848525383402514</v>
      </c>
      <c r="K15" s="50">
        <v>83715433</v>
      </c>
      <c r="L15" s="52">
        <f t="shared" si="1"/>
        <v>25.0890332403501</v>
      </c>
      <c r="M15" s="55" t="s">
        <v>5</v>
      </c>
    </row>
    <row r="16" spans="1:13" s="2" customFormat="1" ht="12" customHeight="1">
      <c r="A16" s="56">
        <v>82</v>
      </c>
      <c r="B16" s="50">
        <f t="shared" si="2"/>
        <v>368617843</v>
      </c>
      <c r="C16" s="51">
        <f t="shared" si="0"/>
        <v>100</v>
      </c>
      <c r="D16" s="50">
        <v>157523597</v>
      </c>
      <c r="E16" s="51">
        <f>D16/$B16*100</f>
        <v>42.73357896025668</v>
      </c>
      <c r="F16" s="50">
        <v>1127061</v>
      </c>
      <c r="G16" s="57"/>
      <c r="H16" s="51">
        <f t="shared" si="3"/>
        <v>0.3057532404908571</v>
      </c>
      <c r="I16" s="50">
        <v>116791961</v>
      </c>
      <c r="J16" s="51">
        <f t="shared" si="4"/>
        <v>31.683751402126237</v>
      </c>
      <c r="K16" s="50">
        <v>93175224</v>
      </c>
      <c r="L16" s="52">
        <f t="shared" si="1"/>
        <v>25.276916397126225</v>
      </c>
      <c r="M16" s="55" t="s">
        <v>6</v>
      </c>
    </row>
    <row r="17" spans="1:13" s="2" customFormat="1" ht="12" customHeight="1">
      <c r="A17" s="56">
        <v>83</v>
      </c>
      <c r="B17" s="50">
        <f t="shared" si="2"/>
        <v>375082405</v>
      </c>
      <c r="C17" s="51">
        <f t="shared" si="0"/>
        <v>100</v>
      </c>
      <c r="D17" s="50">
        <v>160263443</v>
      </c>
      <c r="E17" s="51">
        <f>D17/$B17*100</f>
        <v>42.727528901282376</v>
      </c>
      <c r="F17" s="50">
        <v>1058866</v>
      </c>
      <c r="G17" s="50"/>
      <c r="H17" s="51">
        <f t="shared" si="3"/>
        <v>0.2823022316922597</v>
      </c>
      <c r="I17" s="50">
        <v>124558720</v>
      </c>
      <c r="J17" s="51">
        <f t="shared" si="4"/>
        <v>33.208361239978714</v>
      </c>
      <c r="K17" s="50">
        <v>89201376</v>
      </c>
      <c r="L17" s="52">
        <f t="shared" si="1"/>
        <v>23.78180762704665</v>
      </c>
      <c r="M17" s="55" t="s">
        <v>7</v>
      </c>
    </row>
    <row r="18" spans="1:13" s="2" customFormat="1" ht="12" customHeight="1">
      <c r="A18" s="56">
        <v>84</v>
      </c>
      <c r="B18" s="50">
        <f t="shared" si="2"/>
        <v>411139296</v>
      </c>
      <c r="C18" s="51">
        <f t="shared" si="0"/>
        <v>100</v>
      </c>
      <c r="D18" s="50">
        <v>168517511</v>
      </c>
      <c r="E18" s="51">
        <f>D18/B18*100</f>
        <v>40.987935874657914</v>
      </c>
      <c r="F18" s="50">
        <v>944952</v>
      </c>
      <c r="G18" s="50"/>
      <c r="H18" s="51">
        <f t="shared" si="3"/>
        <v>0.2298374320317949</v>
      </c>
      <c r="I18" s="50">
        <v>141113261</v>
      </c>
      <c r="J18" s="51">
        <f t="shared" si="4"/>
        <v>34.32249419427911</v>
      </c>
      <c r="K18" s="50">
        <v>100563572</v>
      </c>
      <c r="L18" s="52">
        <f t="shared" si="1"/>
        <v>24.45973249903118</v>
      </c>
      <c r="M18" s="55" t="s">
        <v>8</v>
      </c>
    </row>
    <row r="19" spans="1:13" s="2" customFormat="1" ht="12" customHeight="1">
      <c r="A19" s="56">
        <v>85</v>
      </c>
      <c r="B19" s="50">
        <f t="shared" si="2"/>
        <v>420036457</v>
      </c>
      <c r="C19" s="51">
        <f t="shared" si="0"/>
        <v>100</v>
      </c>
      <c r="D19" s="50">
        <v>172781410</v>
      </c>
      <c r="E19" s="51">
        <f>D19/B19*100</f>
        <v>41.134860348562555</v>
      </c>
      <c r="F19" s="50">
        <v>757420</v>
      </c>
      <c r="G19" s="50"/>
      <c r="H19" s="51">
        <f t="shared" si="3"/>
        <v>0.18032244282071924</v>
      </c>
      <c r="I19" s="50">
        <v>149066617</v>
      </c>
      <c r="J19" s="51">
        <f t="shared" si="4"/>
        <v>35.48897113947421</v>
      </c>
      <c r="K19" s="50">
        <v>97431010</v>
      </c>
      <c r="L19" s="52">
        <f t="shared" si="1"/>
        <v>23.19584606914252</v>
      </c>
      <c r="M19" s="55" t="s">
        <v>9</v>
      </c>
    </row>
    <row r="20" spans="1:13" s="2" customFormat="1" ht="12" customHeight="1">
      <c r="A20" s="56"/>
      <c r="B20" s="50"/>
      <c r="C20" s="51"/>
      <c r="D20" s="50"/>
      <c r="E20" s="51"/>
      <c r="F20" s="50"/>
      <c r="G20" s="50"/>
      <c r="H20" s="51"/>
      <c r="I20" s="50"/>
      <c r="J20" s="51"/>
      <c r="K20" s="50"/>
      <c r="L20" s="52"/>
      <c r="M20" s="55"/>
    </row>
    <row r="21" spans="1:13" s="2" customFormat="1" ht="12" customHeight="1">
      <c r="A21" s="56">
        <v>86</v>
      </c>
      <c r="B21" s="50">
        <f>D21+F21+I21+K21</f>
        <v>379036637</v>
      </c>
      <c r="C21" s="51">
        <f>B21/$B21*100</f>
        <v>100</v>
      </c>
      <c r="D21" s="50">
        <v>173744104</v>
      </c>
      <c r="E21" s="51">
        <f>D21/B21*100</f>
        <v>45.83834042406829</v>
      </c>
      <c r="F21" s="50">
        <v>779716</v>
      </c>
      <c r="G21" s="50"/>
      <c r="H21" s="51">
        <f>F21/B21*100</f>
        <v>0.20570992982928984</v>
      </c>
      <c r="I21" s="50">
        <v>107312464</v>
      </c>
      <c r="J21" s="51">
        <f>I21/B21*100</f>
        <v>28.31189745913665</v>
      </c>
      <c r="K21" s="50">
        <v>97200353</v>
      </c>
      <c r="L21" s="52">
        <f>K21/$B21*100</f>
        <v>25.644052186965766</v>
      </c>
      <c r="M21" s="55" t="s">
        <v>10</v>
      </c>
    </row>
    <row r="22" spans="1:13" s="2" customFormat="1" ht="12" customHeight="1">
      <c r="A22" s="58">
        <v>87</v>
      </c>
      <c r="B22" s="50">
        <f>D22+F22+I22+K22</f>
        <v>375286941</v>
      </c>
      <c r="C22" s="51">
        <f>B22/$B22*100</f>
        <v>100</v>
      </c>
      <c r="D22" s="59">
        <f>163618666+8</f>
        <v>163618674</v>
      </c>
      <c r="E22" s="51">
        <f>D22/B22*100</f>
        <v>43.59828603788268</v>
      </c>
      <c r="F22" s="50">
        <v>717985</v>
      </c>
      <c r="G22" s="60"/>
      <c r="H22" s="51">
        <f>F22/B22*100</f>
        <v>0.19131627604382856</v>
      </c>
      <c r="I22" s="50">
        <v>116818212</v>
      </c>
      <c r="J22" s="51">
        <f>I22/B22*100</f>
        <v>31.127705027178127</v>
      </c>
      <c r="K22" s="50">
        <v>94132070</v>
      </c>
      <c r="L22" s="52">
        <f>K22/$B22*100</f>
        <v>25.082692658895372</v>
      </c>
      <c r="M22" s="55" t="s">
        <v>11</v>
      </c>
    </row>
    <row r="23" spans="1:13" s="2" customFormat="1" ht="12" customHeight="1">
      <c r="A23" s="58">
        <v>88</v>
      </c>
      <c r="B23" s="50">
        <f>D23+F23+I23+K23</f>
        <v>391481222.9320055</v>
      </c>
      <c r="C23" s="51">
        <f>B23/$B23*100</f>
        <v>100</v>
      </c>
      <c r="D23" s="50">
        <f>170523785</f>
        <v>170523785</v>
      </c>
      <c r="E23" s="51">
        <f>D23/B23*100</f>
        <v>43.558611501941044</v>
      </c>
      <c r="F23" s="50">
        <v>591034</v>
      </c>
      <c r="G23" s="50"/>
      <c r="H23" s="51">
        <f>F23/B23*100</f>
        <v>0.15097377993596742</v>
      </c>
      <c r="I23" s="50">
        <v>129929511.9320055</v>
      </c>
      <c r="J23" s="51">
        <f>I23/B23*100</f>
        <v>33.18920661351166</v>
      </c>
      <c r="K23" s="50">
        <v>90436892</v>
      </c>
      <c r="L23" s="52">
        <f>K23/$B23*100</f>
        <v>23.101208104611327</v>
      </c>
      <c r="M23" s="55" t="s">
        <v>12</v>
      </c>
    </row>
    <row r="24" spans="1:14" s="2" customFormat="1" ht="12" customHeight="1">
      <c r="A24" s="61" t="s">
        <v>51</v>
      </c>
      <c r="B24" s="50">
        <f>D24+F24+I24+K24</f>
        <v>363791072.657</v>
      </c>
      <c r="C24" s="51">
        <v>100</v>
      </c>
      <c r="D24" s="50">
        <v>165214487.4</v>
      </c>
      <c r="E24" s="51">
        <f>D24/B24*100</f>
        <v>45.414662375668655</v>
      </c>
      <c r="F24" s="50">
        <v>268819.767</v>
      </c>
      <c r="G24" s="50"/>
      <c r="H24" s="51">
        <f>F24/B24*100</f>
        <v>0.0738939977379424</v>
      </c>
      <c r="I24" s="50">
        <v>107579249.49</v>
      </c>
      <c r="J24" s="51">
        <f>I24/B24*100</f>
        <v>29.571712330453742</v>
      </c>
      <c r="K24" s="50">
        <v>90728516</v>
      </c>
      <c r="L24" s="52">
        <f>K24/$B24*100</f>
        <v>24.939731296139662</v>
      </c>
      <c r="M24" s="55" t="s">
        <v>13</v>
      </c>
      <c r="N24" s="50"/>
    </row>
    <row r="25" spans="1:14" s="66" customFormat="1" ht="12" customHeight="1">
      <c r="A25" s="62">
        <v>90</v>
      </c>
      <c r="B25" s="60">
        <f>D25+F25+I25+K25</f>
        <v>352780024.00836</v>
      </c>
      <c r="C25" s="63">
        <f>B25/$B25*100</f>
        <v>100</v>
      </c>
      <c r="D25" s="60">
        <v>160758570</v>
      </c>
      <c r="E25" s="63">
        <f>D25/B25*100</f>
        <v>45.569068274736104</v>
      </c>
      <c r="F25" s="60">
        <f>SUM(F27:F31)</f>
        <v>597493.5869999999</v>
      </c>
      <c r="G25" s="60"/>
      <c r="H25" s="63">
        <f>F25/B25*100</f>
        <v>0.16936718247568372</v>
      </c>
      <c r="I25" s="60">
        <f>SUM(I27:I31)</f>
        <v>101205499.42136002</v>
      </c>
      <c r="J25" s="63">
        <f>I25/B25*100</f>
        <v>28.687990400205226</v>
      </c>
      <c r="K25" s="60">
        <v>90218461</v>
      </c>
      <c r="L25" s="64">
        <f>K25/B25*100</f>
        <v>25.573574142582984</v>
      </c>
      <c r="M25" s="65" t="s">
        <v>14</v>
      </c>
      <c r="N25" s="60"/>
    </row>
    <row r="26" spans="1:14" s="2" customFormat="1" ht="12" customHeight="1">
      <c r="A26" s="30"/>
      <c r="B26" s="50"/>
      <c r="C26" s="67"/>
      <c r="D26" s="50"/>
      <c r="E26" s="63"/>
      <c r="F26" s="50"/>
      <c r="G26" s="50"/>
      <c r="H26" s="63"/>
      <c r="I26" s="50"/>
      <c r="J26" s="51"/>
      <c r="K26" s="50"/>
      <c r="L26" s="52"/>
      <c r="M26" s="68"/>
      <c r="N26" s="50"/>
    </row>
    <row r="27" spans="1:14" s="2" customFormat="1" ht="12" customHeight="1">
      <c r="A27" s="69" t="s">
        <v>15</v>
      </c>
      <c r="B27" s="50">
        <f>D27+F27+I27+K27</f>
        <v>489338.298924</v>
      </c>
      <c r="C27" s="70">
        <v>100</v>
      </c>
      <c r="D27" s="50">
        <v>371858</v>
      </c>
      <c r="E27" s="51">
        <f>D27/B27*100</f>
        <v>75.99200815012314</v>
      </c>
      <c r="F27" s="50">
        <v>60123.1</v>
      </c>
      <c r="G27" s="50"/>
      <c r="H27" s="51">
        <f>F27/B27*100</f>
        <v>12.286612376796164</v>
      </c>
      <c r="I27" s="50">
        <v>57357.198924000004</v>
      </c>
      <c r="J27" s="51">
        <f>I27/B27*100</f>
        <v>11.721379473080699</v>
      </c>
      <c r="K27" s="71">
        <v>0</v>
      </c>
      <c r="L27" s="71">
        <v>0</v>
      </c>
      <c r="M27" s="72" t="s">
        <v>52</v>
      </c>
      <c r="N27" s="50"/>
    </row>
    <row r="28" spans="1:14" s="2" customFormat="1" ht="12" customHeight="1">
      <c r="A28" s="69" t="s">
        <v>16</v>
      </c>
      <c r="B28" s="50">
        <f>D28+F28+I28+K28</f>
        <v>4872104.03718</v>
      </c>
      <c r="C28" s="70">
        <v>100</v>
      </c>
      <c r="D28" s="50">
        <v>75184.563</v>
      </c>
      <c r="E28" s="51">
        <f>D28/B28*100</f>
        <v>1.5431641530281694</v>
      </c>
      <c r="F28" s="71">
        <v>0</v>
      </c>
      <c r="G28" s="50"/>
      <c r="H28" s="71">
        <v>0</v>
      </c>
      <c r="I28" s="50">
        <v>26373.474180000005</v>
      </c>
      <c r="J28" s="51">
        <f>I28/B28*100</f>
        <v>0.5413159074342163</v>
      </c>
      <c r="K28" s="50">
        <v>4770546</v>
      </c>
      <c r="L28" s="52">
        <f>K28/B28*100</f>
        <v>97.9155199395376</v>
      </c>
      <c r="M28" s="72" t="s">
        <v>53</v>
      </c>
      <c r="N28" s="50"/>
    </row>
    <row r="29" spans="1:14" s="2" customFormat="1" ht="12" customHeight="1">
      <c r="A29" s="69" t="s">
        <v>54</v>
      </c>
      <c r="B29" s="50">
        <f>D29+F29+I29+K29</f>
        <v>254740.887</v>
      </c>
      <c r="C29" s="70">
        <v>100</v>
      </c>
      <c r="D29" s="71">
        <v>0</v>
      </c>
      <c r="E29" s="71">
        <v>0</v>
      </c>
      <c r="F29" s="50">
        <v>254740.887</v>
      </c>
      <c r="G29" s="50"/>
      <c r="H29" s="51">
        <f>F29/B29*100</f>
        <v>100</v>
      </c>
      <c r="I29" s="71"/>
      <c r="J29" s="71">
        <v>0</v>
      </c>
      <c r="K29" s="71">
        <v>0</v>
      </c>
      <c r="L29" s="71">
        <v>0</v>
      </c>
      <c r="M29" s="73" t="s">
        <v>55</v>
      </c>
      <c r="N29" s="50"/>
    </row>
    <row r="30" spans="1:14" s="2" customFormat="1" ht="12" customHeight="1">
      <c r="A30" s="69" t="s">
        <v>56</v>
      </c>
      <c r="B30" s="50">
        <f>D30+F30+I30+K30</f>
        <v>38231358</v>
      </c>
      <c r="C30" s="70">
        <v>100</v>
      </c>
      <c r="D30" s="71">
        <v>0</v>
      </c>
      <c r="E30" s="71">
        <v>0</v>
      </c>
      <c r="F30" s="71">
        <v>0</v>
      </c>
      <c r="G30" s="50"/>
      <c r="H30" s="71">
        <v>0</v>
      </c>
      <c r="I30" s="71"/>
      <c r="J30" s="71">
        <v>0</v>
      </c>
      <c r="K30" s="50">
        <v>38231358</v>
      </c>
      <c r="L30" s="52">
        <f>K30/B30*100</f>
        <v>100</v>
      </c>
      <c r="M30" s="73" t="s">
        <v>17</v>
      </c>
      <c r="N30" s="50"/>
    </row>
    <row r="31" spans="1:14" s="2" customFormat="1" ht="12" customHeight="1">
      <c r="A31" s="69" t="s">
        <v>18</v>
      </c>
      <c r="B31" s="50">
        <f>D31+F31+I31+K31</f>
        <v>308932482.676896</v>
      </c>
      <c r="C31" s="70">
        <v>100</v>
      </c>
      <c r="D31" s="50">
        <v>160311527.32863998</v>
      </c>
      <c r="E31" s="51">
        <f>D31/B31*100</f>
        <v>51.89209174106351</v>
      </c>
      <c r="F31" s="50">
        <v>282629.6</v>
      </c>
      <c r="G31" s="50"/>
      <c r="H31" s="51">
        <f>F31/B31*100</f>
        <v>0.09148587987608753</v>
      </c>
      <c r="I31" s="50">
        <v>101121768.74825601</v>
      </c>
      <c r="J31" s="51">
        <f>I31/B31*100</f>
        <v>32.73264367412491</v>
      </c>
      <c r="K31" s="50">
        <v>47216557</v>
      </c>
      <c r="L31" s="52">
        <f>K31/B31*100</f>
        <v>15.283778704935507</v>
      </c>
      <c r="M31" s="73" t="s">
        <v>19</v>
      </c>
      <c r="N31" s="50"/>
    </row>
    <row r="32" spans="1:14" s="2" customFormat="1" ht="12" customHeight="1">
      <c r="A32" s="74"/>
      <c r="B32" s="50"/>
      <c r="C32" s="70"/>
      <c r="D32" s="50"/>
      <c r="E32" s="51"/>
      <c r="F32" s="71"/>
      <c r="G32" s="50"/>
      <c r="H32" s="51"/>
      <c r="I32" s="50"/>
      <c r="J32" s="51"/>
      <c r="K32" s="50"/>
      <c r="L32" s="52"/>
      <c r="M32" s="73"/>
      <c r="N32" s="50"/>
    </row>
    <row r="33" spans="1:14" s="2" customFormat="1" ht="12" customHeight="1">
      <c r="A33" s="49" t="s">
        <v>57</v>
      </c>
      <c r="B33" s="50">
        <f>D33+F33+I33+K33</f>
        <v>6103871.565525</v>
      </c>
      <c r="C33" s="70">
        <v>100</v>
      </c>
      <c r="D33" s="50">
        <v>1878468.4324599998</v>
      </c>
      <c r="E33" s="51">
        <f>D33/B33*100</f>
        <v>30.77503208078119</v>
      </c>
      <c r="F33" s="71">
        <v>0</v>
      </c>
      <c r="G33" s="50"/>
      <c r="H33" s="71">
        <v>0</v>
      </c>
      <c r="I33" s="50">
        <v>1256942.1330650002</v>
      </c>
      <c r="J33" s="51">
        <f>I33/B33*100</f>
        <v>20.592539006952208</v>
      </c>
      <c r="K33" s="50">
        <v>2968461</v>
      </c>
      <c r="L33" s="52">
        <f>K33/B33*100</f>
        <v>48.632428912266604</v>
      </c>
      <c r="M33" s="75" t="s">
        <v>58</v>
      </c>
      <c r="N33" s="50"/>
    </row>
    <row r="34" spans="1:14" s="2" customFormat="1" ht="12" customHeight="1">
      <c r="A34" s="49" t="s">
        <v>59</v>
      </c>
      <c r="B34" s="50">
        <f>D34+F34+I34+K34</f>
        <v>8775521.209697999</v>
      </c>
      <c r="C34" s="70">
        <v>100</v>
      </c>
      <c r="D34" s="50">
        <v>3507624.4746999997</v>
      </c>
      <c r="E34" s="51">
        <f>D34/B34*100</f>
        <v>39.97055435093309</v>
      </c>
      <c r="F34" s="71">
        <v>0</v>
      </c>
      <c r="G34" s="50"/>
      <c r="H34" s="71">
        <v>0</v>
      </c>
      <c r="I34" s="50">
        <v>2108343.734998</v>
      </c>
      <c r="J34" s="51">
        <f>I34/B34*100</f>
        <v>24.025282198258815</v>
      </c>
      <c r="K34" s="50">
        <v>3159553</v>
      </c>
      <c r="L34" s="52">
        <f>K34/B34*100</f>
        <v>36.0041634508081</v>
      </c>
      <c r="M34" s="75" t="s">
        <v>60</v>
      </c>
      <c r="N34" s="50"/>
    </row>
    <row r="35" spans="1:14" s="2" customFormat="1" ht="12" customHeight="1">
      <c r="A35" s="49" t="s">
        <v>61</v>
      </c>
      <c r="B35" s="50">
        <f>D35+F35+I35+K35</f>
        <v>7547350.180334001</v>
      </c>
      <c r="C35" s="70">
        <v>100</v>
      </c>
      <c r="D35" s="50">
        <v>4057633.1133400006</v>
      </c>
      <c r="E35" s="51">
        <f>D35/B35*100</f>
        <v>53.76235389094446</v>
      </c>
      <c r="F35" s="50">
        <v>27858.5</v>
      </c>
      <c r="G35" s="50"/>
      <c r="H35" s="51">
        <f>F35/B35*100</f>
        <v>0.36911630352849417</v>
      </c>
      <c r="I35" s="50">
        <v>2988307.566994</v>
      </c>
      <c r="J35" s="51">
        <f>I35/B35*100</f>
        <v>39.59412900676825</v>
      </c>
      <c r="K35" s="50">
        <v>473551</v>
      </c>
      <c r="L35" s="52">
        <f>K35/B35*100</f>
        <v>6.274400798758796</v>
      </c>
      <c r="M35" s="75" t="s">
        <v>62</v>
      </c>
      <c r="N35" s="50"/>
    </row>
    <row r="36" spans="1:14" s="2" customFormat="1" ht="12" customHeight="1">
      <c r="A36" s="49" t="s">
        <v>63</v>
      </c>
      <c r="B36" s="50">
        <f>D36+F36+I36+K36</f>
        <v>5668084.522662</v>
      </c>
      <c r="C36" s="70">
        <v>100</v>
      </c>
      <c r="D36" s="50">
        <v>3474010.894</v>
      </c>
      <c r="E36" s="51">
        <f>D36/B36*100</f>
        <v>61.29073905144309</v>
      </c>
      <c r="F36" s="50">
        <v>5718.206</v>
      </c>
      <c r="G36" s="50"/>
      <c r="H36" s="51">
        <f>F36/B36*100</f>
        <v>0.1008842754044617</v>
      </c>
      <c r="I36" s="50">
        <v>1895131.422662</v>
      </c>
      <c r="J36" s="51">
        <f>I36/B36*100</f>
        <v>33.43512989414556</v>
      </c>
      <c r="K36" s="50">
        <v>293224</v>
      </c>
      <c r="L36" s="52">
        <f>K36/B36*100</f>
        <v>5.173246779006891</v>
      </c>
      <c r="M36" s="75" t="s">
        <v>64</v>
      </c>
      <c r="N36" s="50"/>
    </row>
    <row r="37" spans="1:14" s="2" customFormat="1" ht="12" customHeight="1">
      <c r="A37" s="49" t="s">
        <v>65</v>
      </c>
      <c r="B37" s="50">
        <f>D37+F37+I37+K37</f>
        <v>8491917.329966</v>
      </c>
      <c r="C37" s="70">
        <v>100</v>
      </c>
      <c r="D37" s="50">
        <v>5912912.1048</v>
      </c>
      <c r="E37" s="51">
        <f>D37/B37*100</f>
        <v>69.62988304107377</v>
      </c>
      <c r="F37" s="50">
        <v>17546.001</v>
      </c>
      <c r="G37" s="50"/>
      <c r="H37" s="51">
        <f>F37/B37*100</f>
        <v>0.20662001663728224</v>
      </c>
      <c r="I37" s="50">
        <v>2394655.224166</v>
      </c>
      <c r="J37" s="51">
        <f>I37/B37*100</f>
        <v>28.199229115382686</v>
      </c>
      <c r="K37" s="50">
        <v>166804</v>
      </c>
      <c r="L37" s="52">
        <f>K37/B37*100</f>
        <v>1.964267826906269</v>
      </c>
      <c r="M37" s="75" t="s">
        <v>66</v>
      </c>
      <c r="N37" s="50"/>
    </row>
    <row r="38" spans="1:14" s="2" customFormat="1" ht="12" customHeight="1">
      <c r="A38" s="76"/>
      <c r="B38" s="50"/>
      <c r="C38" s="70"/>
      <c r="D38" s="50"/>
      <c r="E38" s="51"/>
      <c r="F38" s="50"/>
      <c r="G38" s="50"/>
      <c r="H38" s="51"/>
      <c r="I38" s="50"/>
      <c r="J38" s="51"/>
      <c r="K38" s="50"/>
      <c r="L38" s="52"/>
      <c r="M38" s="75"/>
      <c r="N38" s="50"/>
    </row>
    <row r="39" spans="1:14" s="2" customFormat="1" ht="12" customHeight="1">
      <c r="A39" s="49" t="s">
        <v>67</v>
      </c>
      <c r="B39" s="50">
        <f>D39+F39+I39+K39</f>
        <v>16787787.976571</v>
      </c>
      <c r="C39" s="70">
        <v>100</v>
      </c>
      <c r="D39" s="50">
        <v>13226424.051479999</v>
      </c>
      <c r="E39" s="51">
        <f>D39/B39*100</f>
        <v>78.7859846094004</v>
      </c>
      <c r="F39" s="71">
        <v>0</v>
      </c>
      <c r="G39" s="50"/>
      <c r="H39" s="71">
        <v>0</v>
      </c>
      <c r="I39" s="50">
        <v>3239721.925091</v>
      </c>
      <c r="J39" s="51">
        <f>I39/B39*100</f>
        <v>19.298086976154025</v>
      </c>
      <c r="K39" s="50">
        <v>321642</v>
      </c>
      <c r="L39" s="52">
        <f>K39/B39*100</f>
        <v>1.915928414445565</v>
      </c>
      <c r="M39" s="75" t="s">
        <v>68</v>
      </c>
      <c r="N39" s="50"/>
    </row>
    <row r="40" spans="1:14" s="2" customFormat="1" ht="12" customHeight="1">
      <c r="A40" s="49" t="s">
        <v>69</v>
      </c>
      <c r="B40" s="50">
        <f>D40+F40+I40+K40</f>
        <v>37471855.528871</v>
      </c>
      <c r="C40" s="70">
        <v>100</v>
      </c>
      <c r="D40" s="50">
        <v>19037715.01382</v>
      </c>
      <c r="E40" s="51">
        <f>D40/B40*100</f>
        <v>50.80537044436452</v>
      </c>
      <c r="F40" s="71">
        <v>0</v>
      </c>
      <c r="G40" s="50"/>
      <c r="H40" s="71">
        <v>0</v>
      </c>
      <c r="I40" s="50">
        <v>16267496.515051</v>
      </c>
      <c r="J40" s="51">
        <f>I40/B40*100</f>
        <v>43.41257267742547</v>
      </c>
      <c r="K40" s="50">
        <v>2166644</v>
      </c>
      <c r="L40" s="52">
        <f>K40/B40*100</f>
        <v>5.782056878210001</v>
      </c>
      <c r="M40" s="75" t="s">
        <v>70</v>
      </c>
      <c r="N40" s="50"/>
    </row>
    <row r="41" spans="1:14" s="2" customFormat="1" ht="12" customHeight="1">
      <c r="A41" s="49" t="s">
        <v>71</v>
      </c>
      <c r="B41" s="50">
        <f>D41+F41+I41+K41</f>
        <v>21082030.38149</v>
      </c>
      <c r="C41" s="70">
        <v>100</v>
      </c>
      <c r="D41" s="50">
        <v>17657549.30804</v>
      </c>
      <c r="E41" s="51">
        <f>D41/B41*100</f>
        <v>83.75639816714859</v>
      </c>
      <c r="F41" s="50">
        <v>3005.2870000000003</v>
      </c>
      <c r="G41" s="50"/>
      <c r="H41" s="51">
        <f>F41/B41*100</f>
        <v>0.01425520666471783</v>
      </c>
      <c r="I41" s="50">
        <v>3362069.786449999</v>
      </c>
      <c r="J41" s="51">
        <f>I41/B41*100</f>
        <v>15.94756162291604</v>
      </c>
      <c r="K41" s="50">
        <v>59406</v>
      </c>
      <c r="L41" s="52">
        <f>K41/B41*100</f>
        <v>0.28178500327064515</v>
      </c>
      <c r="M41" s="75" t="s">
        <v>72</v>
      </c>
      <c r="N41" s="50"/>
    </row>
    <row r="42" spans="1:14" s="2" customFormat="1" ht="12" customHeight="1">
      <c r="A42" s="49" t="s">
        <v>73</v>
      </c>
      <c r="B42" s="50">
        <f>D42+F42+I42+K42</f>
        <v>42271050.565313004</v>
      </c>
      <c r="C42" s="70">
        <v>100</v>
      </c>
      <c r="D42" s="50">
        <v>20609714.994880002</v>
      </c>
      <c r="E42" s="51">
        <f>D42/B42*100</f>
        <v>48.75609836816317</v>
      </c>
      <c r="F42" s="71">
        <v>0</v>
      </c>
      <c r="G42" s="50"/>
      <c r="H42" s="71">
        <v>0</v>
      </c>
      <c r="I42" s="50">
        <v>16025276.570433004</v>
      </c>
      <c r="J42" s="51">
        <f>I42/B42*100</f>
        <v>37.91076009732085</v>
      </c>
      <c r="K42" s="50">
        <v>5636059</v>
      </c>
      <c r="L42" s="52">
        <f>K42/B42*100</f>
        <v>13.33314153451598</v>
      </c>
      <c r="M42" s="75" t="s">
        <v>74</v>
      </c>
      <c r="N42" s="50"/>
    </row>
    <row r="43" spans="1:14" s="2" customFormat="1" ht="12" customHeight="1">
      <c r="A43" s="49" t="s">
        <v>75</v>
      </c>
      <c r="B43" s="50">
        <f>D43+F43+I43+K43</f>
        <v>27011109.432557</v>
      </c>
      <c r="C43" s="70">
        <v>100</v>
      </c>
      <c r="D43" s="50">
        <v>14695758.55028</v>
      </c>
      <c r="E43" s="51">
        <f>D43/B43*100</f>
        <v>54.40634930961748</v>
      </c>
      <c r="F43" s="50">
        <v>1238.013</v>
      </c>
      <c r="G43" s="50"/>
      <c r="H43" s="51">
        <f>F43/B43*100</f>
        <v>0.004583347467052943</v>
      </c>
      <c r="I43" s="50">
        <v>6896273.869277</v>
      </c>
      <c r="J43" s="51">
        <f>I43/B43*100</f>
        <v>25.531249971409135</v>
      </c>
      <c r="K43" s="50">
        <v>5417839</v>
      </c>
      <c r="L43" s="52">
        <f>K43/B43*100</f>
        <v>20.057817371506317</v>
      </c>
      <c r="M43" s="75" t="s">
        <v>76</v>
      </c>
      <c r="N43" s="50"/>
    </row>
    <row r="44" spans="1:14" s="2" customFormat="1" ht="12" customHeight="1">
      <c r="A44" s="49"/>
      <c r="B44" s="50"/>
      <c r="C44" s="70"/>
      <c r="D44" s="50"/>
      <c r="E44" s="51"/>
      <c r="F44" s="50"/>
      <c r="G44" s="50"/>
      <c r="H44" s="51"/>
      <c r="I44" s="50"/>
      <c r="J44" s="51"/>
      <c r="K44" s="50"/>
      <c r="L44" s="52"/>
      <c r="M44" s="75"/>
      <c r="N44" s="50"/>
    </row>
    <row r="45" spans="1:14" s="2" customFormat="1" ht="12" customHeight="1">
      <c r="A45" s="49" t="s">
        <v>77</v>
      </c>
      <c r="B45" s="50">
        <f aca="true" t="shared" si="5" ref="B45:B50">D45+F45+I45+K45</f>
        <v>34550224.287772</v>
      </c>
      <c r="C45" s="70">
        <v>100</v>
      </c>
      <c r="D45" s="50">
        <v>17714236.11744</v>
      </c>
      <c r="E45" s="51">
        <f aca="true" t="shared" si="6" ref="E45:E50">D45/B45*100</f>
        <v>51.270972859384344</v>
      </c>
      <c r="F45" s="50">
        <v>130007.19900000001</v>
      </c>
      <c r="G45" s="50"/>
      <c r="H45" s="51">
        <f>F45/B45*100</f>
        <v>0.37628467449923936</v>
      </c>
      <c r="I45" s="50">
        <v>14056984.971332</v>
      </c>
      <c r="J45" s="51">
        <f aca="true" t="shared" si="7" ref="J45:J50">I45/B45*100</f>
        <v>40.685654756536685</v>
      </c>
      <c r="K45" s="50">
        <v>2648996</v>
      </c>
      <c r="L45" s="52">
        <f aca="true" t="shared" si="8" ref="L45:L50">K45/B45*100</f>
        <v>7.667087709579737</v>
      </c>
      <c r="M45" s="75" t="s">
        <v>78</v>
      </c>
      <c r="N45" s="50"/>
    </row>
    <row r="46" spans="1:14" s="2" customFormat="1" ht="12" customHeight="1">
      <c r="A46" s="49" t="s">
        <v>79</v>
      </c>
      <c r="B46" s="50">
        <f t="shared" si="5"/>
        <v>21699588.065375</v>
      </c>
      <c r="C46" s="70">
        <v>100</v>
      </c>
      <c r="D46" s="50">
        <v>8942741.852099998</v>
      </c>
      <c r="E46" s="51">
        <f t="shared" si="6"/>
        <v>41.21157427117018</v>
      </c>
      <c r="F46" s="50">
        <v>89244.568</v>
      </c>
      <c r="G46" s="50"/>
      <c r="H46" s="51">
        <f>F46/B46*100</f>
        <v>0.4112730975866003</v>
      </c>
      <c r="I46" s="50">
        <v>7947897.6452750005</v>
      </c>
      <c r="J46" s="51">
        <f t="shared" si="7"/>
        <v>36.62695172521308</v>
      </c>
      <c r="K46" s="50">
        <v>4719704</v>
      </c>
      <c r="L46" s="52">
        <f t="shared" si="8"/>
        <v>21.750200906030134</v>
      </c>
      <c r="M46" s="75" t="s">
        <v>80</v>
      </c>
      <c r="N46" s="50"/>
    </row>
    <row r="47" spans="1:14" s="2" customFormat="1" ht="12" customHeight="1">
      <c r="A47" s="49" t="s">
        <v>81</v>
      </c>
      <c r="B47" s="50">
        <f t="shared" si="5"/>
        <v>43001496.22106801</v>
      </c>
      <c r="C47" s="70">
        <v>100</v>
      </c>
      <c r="D47" s="50">
        <v>16472063.977440001</v>
      </c>
      <c r="E47" s="51">
        <f t="shared" si="6"/>
        <v>38.30579264674454</v>
      </c>
      <c r="F47" s="50">
        <v>6270.843</v>
      </c>
      <c r="G47" s="50"/>
      <c r="H47" s="51">
        <f>F47/B47*100</f>
        <v>0.014582848391511746</v>
      </c>
      <c r="I47" s="50">
        <v>19185140.400628004</v>
      </c>
      <c r="J47" s="51">
        <f t="shared" si="7"/>
        <v>44.615053164658256</v>
      </c>
      <c r="K47" s="50">
        <v>7338021</v>
      </c>
      <c r="L47" s="52">
        <f t="shared" si="8"/>
        <v>17.06457134020568</v>
      </c>
      <c r="M47" s="75" t="s">
        <v>82</v>
      </c>
      <c r="N47" s="50"/>
    </row>
    <row r="48" spans="1:14" s="2" customFormat="1" ht="12" customHeight="1">
      <c r="A48" s="49" t="s">
        <v>83</v>
      </c>
      <c r="B48" s="50">
        <f t="shared" si="5"/>
        <v>8001636.987587999</v>
      </c>
      <c r="C48" s="70">
        <v>100</v>
      </c>
      <c r="D48" s="50">
        <v>5861536.502939999</v>
      </c>
      <c r="E48" s="51">
        <f t="shared" si="6"/>
        <v>73.25421675630017</v>
      </c>
      <c r="F48" s="50">
        <v>919.788</v>
      </c>
      <c r="G48" s="50"/>
      <c r="H48" s="51">
        <f>F48/B48*100</f>
        <v>0.011494997853898637</v>
      </c>
      <c r="I48" s="50">
        <v>1282935.696648</v>
      </c>
      <c r="J48" s="51">
        <f t="shared" si="7"/>
        <v>16.033415395350573</v>
      </c>
      <c r="K48" s="50">
        <v>856245</v>
      </c>
      <c r="L48" s="52">
        <f t="shared" si="8"/>
        <v>10.700872850495372</v>
      </c>
      <c r="M48" s="75" t="s">
        <v>84</v>
      </c>
      <c r="N48" s="50"/>
    </row>
    <row r="49" spans="1:14" s="2" customFormat="1" ht="12" customHeight="1">
      <c r="A49" s="49" t="s">
        <v>85</v>
      </c>
      <c r="B49" s="50">
        <f t="shared" si="5"/>
        <v>6679941.244058</v>
      </c>
      <c r="C49" s="70">
        <v>100</v>
      </c>
      <c r="D49" s="50">
        <v>5165022.243</v>
      </c>
      <c r="E49" s="51">
        <f t="shared" si="6"/>
        <v>77.32137236378293</v>
      </c>
      <c r="F49" s="50">
        <v>821.489</v>
      </c>
      <c r="G49" s="50"/>
      <c r="H49" s="51">
        <f>F49/B49*100</f>
        <v>0.012297847690363118</v>
      </c>
      <c r="I49" s="50">
        <v>1213771.512058</v>
      </c>
      <c r="J49" s="51">
        <f t="shared" si="7"/>
        <v>18.17039203956599</v>
      </c>
      <c r="K49" s="50">
        <v>300326</v>
      </c>
      <c r="L49" s="52">
        <f t="shared" si="8"/>
        <v>4.495937748960721</v>
      </c>
      <c r="M49" s="75" t="s">
        <v>86</v>
      </c>
      <c r="N49" s="50"/>
    </row>
    <row r="50" spans="1:14" s="2" customFormat="1" ht="12" customHeight="1">
      <c r="A50" s="49" t="s">
        <v>87</v>
      </c>
      <c r="B50" s="50">
        <f t="shared" si="5"/>
        <v>3372051.51392</v>
      </c>
      <c r="C50" s="70">
        <v>100</v>
      </c>
      <c r="D50" s="50">
        <v>52053.23</v>
      </c>
      <c r="E50" s="51">
        <f t="shared" si="6"/>
        <v>1.5436665123626265</v>
      </c>
      <c r="F50" s="71">
        <v>0</v>
      </c>
      <c r="G50" s="50"/>
      <c r="H50" s="71">
        <v>0</v>
      </c>
      <c r="I50" s="50">
        <v>209808.28392</v>
      </c>
      <c r="J50" s="51">
        <f t="shared" si="7"/>
        <v>6.221977423948025</v>
      </c>
      <c r="K50" s="50">
        <v>3110190</v>
      </c>
      <c r="L50" s="52">
        <f t="shared" si="8"/>
        <v>92.23435606368935</v>
      </c>
      <c r="M50" s="75" t="s">
        <v>88</v>
      </c>
      <c r="N50" s="50"/>
    </row>
    <row r="51" spans="1:14" s="2" customFormat="1" ht="12" customHeight="1">
      <c r="A51" s="49"/>
      <c r="B51" s="50"/>
      <c r="C51" s="70"/>
      <c r="D51" s="50"/>
      <c r="E51" s="51"/>
      <c r="F51" s="50"/>
      <c r="G51" s="50"/>
      <c r="H51" s="51"/>
      <c r="I51" s="50"/>
      <c r="J51" s="51"/>
      <c r="K51" s="50"/>
      <c r="L51" s="52"/>
      <c r="M51" s="75"/>
      <c r="N51" s="50"/>
    </row>
    <row r="52" spans="1:14" s="2" customFormat="1" ht="12" customHeight="1">
      <c r="A52" s="49" t="s">
        <v>89</v>
      </c>
      <c r="B52" s="50">
        <f>D52+F52+I52+K52</f>
        <v>3350244.954894</v>
      </c>
      <c r="C52" s="70">
        <v>100</v>
      </c>
      <c r="D52" s="50">
        <v>45320.526</v>
      </c>
      <c r="E52" s="51">
        <f>D52/B52*100</f>
        <v>1.3527526079487495</v>
      </c>
      <c r="F52" s="71">
        <v>0</v>
      </c>
      <c r="G52" s="50"/>
      <c r="H52" s="71">
        <v>0</v>
      </c>
      <c r="I52" s="50">
        <v>11869.428894</v>
      </c>
      <c r="J52" s="51">
        <f>I52/B52*100</f>
        <v>0.35428540461381103</v>
      </c>
      <c r="K52" s="50">
        <v>3293055</v>
      </c>
      <c r="L52" s="52">
        <f>K52/B52*100</f>
        <v>98.29296198743744</v>
      </c>
      <c r="M52" s="75" t="s">
        <v>20</v>
      </c>
      <c r="N52" s="50"/>
    </row>
    <row r="53" spans="1:14" s="2" customFormat="1" ht="12" customHeight="1">
      <c r="A53" s="49" t="s">
        <v>90</v>
      </c>
      <c r="B53" s="50">
        <f>D53+F53+I53+K53</f>
        <v>3616958.2263040002</v>
      </c>
      <c r="C53" s="70">
        <v>100</v>
      </c>
      <c r="D53" s="50">
        <v>320487.57216000004</v>
      </c>
      <c r="E53" s="51">
        <f>D53/B53*100</f>
        <v>8.860693215345515</v>
      </c>
      <c r="F53" s="71">
        <v>0</v>
      </c>
      <c r="G53" s="50"/>
      <c r="H53" s="71">
        <v>0</v>
      </c>
      <c r="I53" s="50">
        <v>149352.65414400003</v>
      </c>
      <c r="J53" s="51">
        <f>I53/B53*100</f>
        <v>4.129233593516409</v>
      </c>
      <c r="K53" s="50">
        <v>3147118</v>
      </c>
      <c r="L53" s="52">
        <f>K53/B53*100</f>
        <v>87.01007319113808</v>
      </c>
      <c r="M53" s="75" t="s">
        <v>21</v>
      </c>
      <c r="N53" s="50"/>
    </row>
    <row r="54" spans="1:14" s="2" customFormat="1" ht="12" customHeight="1">
      <c r="A54" s="49" t="s">
        <v>91</v>
      </c>
      <c r="B54" s="50">
        <f>D54+F54+I54+K54</f>
        <v>753882.7317570001</v>
      </c>
      <c r="C54" s="70">
        <v>100</v>
      </c>
      <c r="D54" s="50">
        <v>611853.67024</v>
      </c>
      <c r="E54" s="51">
        <f>D54/B54*100</f>
        <v>81.16032434036697</v>
      </c>
      <c r="F54" s="71">
        <v>0</v>
      </c>
      <c r="G54" s="50"/>
      <c r="H54" s="71">
        <v>0</v>
      </c>
      <c r="I54" s="50">
        <v>139744.06151700002</v>
      </c>
      <c r="J54" s="51">
        <f>I54/B54*100</f>
        <v>18.536578121548473</v>
      </c>
      <c r="K54" s="50">
        <v>2285</v>
      </c>
      <c r="L54" s="52">
        <f>K54/B54*100</f>
        <v>0.3030975380845474</v>
      </c>
      <c r="M54" s="75" t="s">
        <v>22</v>
      </c>
      <c r="N54" s="50"/>
    </row>
    <row r="55" spans="1:14" s="2" customFormat="1" ht="12" customHeight="1">
      <c r="A55" s="49" t="s">
        <v>92</v>
      </c>
      <c r="B55" s="50">
        <f>D55+F55+I55+K55</f>
        <v>486946.78807599994</v>
      </c>
      <c r="C55" s="70">
        <v>100</v>
      </c>
      <c r="D55" s="50">
        <v>396748.42199999996</v>
      </c>
      <c r="E55" s="51">
        <f>D55/B55*100</f>
        <v>81.47675099523968</v>
      </c>
      <c r="F55" s="71">
        <v>0</v>
      </c>
      <c r="G55" s="50"/>
      <c r="H55" s="71">
        <v>0</v>
      </c>
      <c r="I55" s="50">
        <v>90170.366076</v>
      </c>
      <c r="J55" s="51">
        <f>I55/B55*100</f>
        <v>18.51749888982258</v>
      </c>
      <c r="K55" s="50">
        <v>28</v>
      </c>
      <c r="L55" s="52">
        <f>K55/B55*100</f>
        <v>0.00575011493773934</v>
      </c>
      <c r="M55" s="75" t="s">
        <v>23</v>
      </c>
      <c r="N55" s="50"/>
    </row>
    <row r="56" spans="1:14" s="2" customFormat="1" ht="12" customHeight="1">
      <c r="A56" s="49" t="s">
        <v>93</v>
      </c>
      <c r="B56" s="50">
        <f>D56+F56+I56+K56</f>
        <v>2208932.2570970003</v>
      </c>
      <c r="C56" s="70">
        <v>100</v>
      </c>
      <c r="D56" s="50">
        <v>671652.2775200001</v>
      </c>
      <c r="E56" s="51">
        <f>D56/B56*100</f>
        <v>30.406196267996556</v>
      </c>
      <c r="F56" s="71">
        <v>0</v>
      </c>
      <c r="G56" s="50"/>
      <c r="H56" s="71">
        <v>0</v>
      </c>
      <c r="I56" s="50">
        <v>399874.979577</v>
      </c>
      <c r="J56" s="51">
        <f>I56/B56*100</f>
        <v>18.102636615145435</v>
      </c>
      <c r="K56" s="50">
        <v>1137405</v>
      </c>
      <c r="L56" s="52">
        <f>K56/B56*100</f>
        <v>51.49116711685801</v>
      </c>
      <c r="M56" s="75" t="s">
        <v>24</v>
      </c>
      <c r="N56" s="50"/>
    </row>
    <row r="57" spans="1:13" s="84" customFormat="1" ht="8.25" customHeight="1">
      <c r="A57" s="77"/>
      <c r="B57" s="78"/>
      <c r="C57" s="79"/>
      <c r="D57" s="78"/>
      <c r="E57" s="80"/>
      <c r="F57" s="78"/>
      <c r="G57" s="81"/>
      <c r="H57" s="79"/>
      <c r="I57" s="78"/>
      <c r="J57" s="79"/>
      <c r="K57" s="78"/>
      <c r="L57" s="82"/>
      <c r="M57" s="83"/>
    </row>
    <row r="58" spans="1:8" s="85" customFormat="1" ht="12" customHeight="1">
      <c r="A58" s="2" t="s">
        <v>94</v>
      </c>
      <c r="E58" s="86"/>
      <c r="H58" s="87" t="s">
        <v>95</v>
      </c>
    </row>
    <row r="59" s="2" customFormat="1" ht="12" customHeight="1">
      <c r="J59" s="88"/>
    </row>
    <row r="60" spans="1:10" s="42" customFormat="1" ht="11.25" customHeight="1">
      <c r="A60" s="89"/>
      <c r="J60" s="90"/>
    </row>
    <row r="61" spans="1:10" s="42" customFormat="1" ht="10.5">
      <c r="A61" s="89"/>
      <c r="J61" s="90"/>
    </row>
    <row r="62" spans="1:10" s="42" customFormat="1" ht="10.5">
      <c r="A62" s="89"/>
      <c r="J62" s="90"/>
    </row>
    <row r="63" spans="1:10" s="42" customFormat="1" ht="10.5">
      <c r="A63" s="89"/>
      <c r="J63" s="90"/>
    </row>
    <row r="64" spans="1:10" s="42" customFormat="1" ht="10.5">
      <c r="A64" s="89"/>
      <c r="J64" s="90"/>
    </row>
    <row r="65" spans="1:10" s="42" customFormat="1" ht="10.5">
      <c r="A65" s="89"/>
      <c r="J65" s="90"/>
    </row>
    <row r="66" spans="1:10" s="42" customFormat="1" ht="10.5">
      <c r="A66" s="89"/>
      <c r="J66" s="90"/>
    </row>
    <row r="67" spans="1:10" s="42" customFormat="1" ht="10.5">
      <c r="A67" s="89"/>
      <c r="J67" s="90"/>
    </row>
    <row r="68" spans="1:10" s="42" customFormat="1" ht="10.5">
      <c r="A68" s="89"/>
      <c r="J68" s="90"/>
    </row>
    <row r="69" spans="1:10" s="42" customFormat="1" ht="10.5">
      <c r="A69" s="89"/>
      <c r="J69" s="90"/>
    </row>
    <row r="70" s="42" customFormat="1" ht="10.5">
      <c r="A70" s="89"/>
    </row>
    <row r="71" s="42" customFormat="1" ht="10.5">
      <c r="A71" s="89"/>
    </row>
    <row r="72" s="42" customFormat="1" ht="10.5">
      <c r="A72" s="89"/>
    </row>
    <row r="73" s="42" customFormat="1" ht="10.5">
      <c r="A73" s="89"/>
    </row>
    <row r="74" s="42" customFormat="1" ht="10.5">
      <c r="A74" s="89"/>
    </row>
    <row r="75" s="42" customFormat="1" ht="10.5">
      <c r="A75" s="89"/>
    </row>
    <row r="76" s="42" customFormat="1" ht="10.5">
      <c r="A76" s="89"/>
    </row>
    <row r="77" s="42" customFormat="1" ht="10.5">
      <c r="A77" s="89"/>
    </row>
    <row r="78" s="42" customFormat="1" ht="10.5">
      <c r="A78" s="89"/>
    </row>
    <row r="79" s="42" customFormat="1" ht="10.5">
      <c r="A79" s="89"/>
    </row>
    <row r="80" s="42" customFormat="1" ht="10.5">
      <c r="A80" s="89"/>
    </row>
    <row r="81" s="42" customFormat="1" ht="10.5">
      <c r="A81" s="89"/>
    </row>
    <row r="82" s="42" customFormat="1" ht="10.5">
      <c r="A82" s="89"/>
    </row>
    <row r="83" s="42" customFormat="1" ht="10.5">
      <c r="A83" s="89"/>
    </row>
    <row r="84" s="42" customFormat="1" ht="10.5">
      <c r="A84" s="89"/>
    </row>
    <row r="85" s="42" customFormat="1" ht="10.5">
      <c r="A85" s="89"/>
    </row>
    <row r="86" s="42" customFormat="1" ht="10.5">
      <c r="A86" s="89"/>
    </row>
    <row r="87" s="42" customFormat="1" ht="10.5">
      <c r="A87" s="89"/>
    </row>
    <row r="88" s="42" customFormat="1" ht="10.5">
      <c r="A88" s="89"/>
    </row>
    <row r="89" s="42" customFormat="1" ht="10.5">
      <c r="A89" s="89"/>
    </row>
    <row r="90" s="42" customFormat="1" ht="10.5">
      <c r="A90" s="89"/>
    </row>
    <row r="91" s="42" customFormat="1" ht="10.5">
      <c r="A91" s="89"/>
    </row>
    <row r="92" s="42" customFormat="1" ht="10.5">
      <c r="A92" s="89"/>
    </row>
    <row r="93" s="42" customFormat="1" ht="10.5">
      <c r="A93" s="89"/>
    </row>
    <row r="94" s="42" customFormat="1" ht="10.5">
      <c r="A94" s="89"/>
    </row>
    <row r="95" s="42" customFormat="1" ht="10.5">
      <c r="A95" s="89"/>
    </row>
    <row r="96" s="42" customFormat="1" ht="10.5">
      <c r="A96" s="89"/>
    </row>
    <row r="97" s="42" customFormat="1" ht="10.5">
      <c r="A97" s="89"/>
    </row>
    <row r="98" s="42" customFormat="1" ht="10.5">
      <c r="A98" s="89"/>
    </row>
    <row r="99" s="42" customFormat="1" ht="10.5">
      <c r="A99" s="89"/>
    </row>
    <row r="100" s="42" customFormat="1" ht="10.5">
      <c r="A100" s="89"/>
    </row>
    <row r="101" s="42" customFormat="1" ht="10.5">
      <c r="A101" s="89"/>
    </row>
    <row r="102" s="42" customFormat="1" ht="10.5">
      <c r="A102" s="89"/>
    </row>
    <row r="103" s="42" customFormat="1" ht="10.5">
      <c r="A103" s="89"/>
    </row>
    <row r="104" s="42" customFormat="1" ht="10.5">
      <c r="A104" s="89"/>
    </row>
    <row r="105" s="42" customFormat="1" ht="10.5">
      <c r="A105" s="89"/>
    </row>
    <row r="106" s="42" customFormat="1" ht="10.5">
      <c r="A106" s="89"/>
    </row>
    <row r="107" s="42" customFormat="1" ht="10.5">
      <c r="A107" s="89"/>
    </row>
    <row r="108" s="42" customFormat="1" ht="10.5">
      <c r="A108" s="89"/>
    </row>
    <row r="109" ht="16.5">
      <c r="A109" s="91"/>
    </row>
    <row r="110" ht="16.5">
      <c r="A110" s="91"/>
    </row>
    <row r="111" ht="16.5">
      <c r="A111" s="91"/>
    </row>
    <row r="112" ht="16.5">
      <c r="A112" s="91"/>
    </row>
    <row r="113" ht="16.5">
      <c r="A113" s="91"/>
    </row>
    <row r="114" ht="16.5">
      <c r="A114" s="91"/>
    </row>
    <row r="115" ht="16.5">
      <c r="A115" s="91"/>
    </row>
    <row r="116" ht="16.5">
      <c r="A116" s="91"/>
    </row>
    <row r="117" ht="16.5">
      <c r="A117" s="91"/>
    </row>
    <row r="118" ht="16.5">
      <c r="A118" s="91"/>
    </row>
    <row r="119" ht="16.5">
      <c r="A119" s="91"/>
    </row>
    <row r="120" ht="16.5">
      <c r="A120" s="91"/>
    </row>
    <row r="121" ht="16.5">
      <c r="A121" s="91"/>
    </row>
    <row r="122" ht="16.5">
      <c r="A122" s="91"/>
    </row>
    <row r="123" ht="16.5">
      <c r="A123" s="91"/>
    </row>
    <row r="124" ht="16.5">
      <c r="A124" s="91"/>
    </row>
    <row r="125" ht="16.5">
      <c r="A125" s="91"/>
    </row>
    <row r="126" ht="16.5">
      <c r="A126" s="91"/>
    </row>
    <row r="127" ht="16.5">
      <c r="A127" s="91"/>
    </row>
    <row r="128" ht="16.5">
      <c r="A128" s="91"/>
    </row>
    <row r="129" ht="16.5">
      <c r="A129" s="91"/>
    </row>
    <row r="130" ht="16.5">
      <c r="A130" s="91"/>
    </row>
    <row r="131" ht="16.5">
      <c r="A131" s="91"/>
    </row>
    <row r="132" ht="16.5">
      <c r="A132" s="91"/>
    </row>
    <row r="133" ht="16.5">
      <c r="A133" s="91"/>
    </row>
    <row r="134" ht="16.5">
      <c r="A134" s="91"/>
    </row>
    <row r="135" ht="16.5">
      <c r="A135" s="91"/>
    </row>
    <row r="136" ht="16.5">
      <c r="A136" s="91"/>
    </row>
    <row r="137" ht="16.5">
      <c r="A137" s="91"/>
    </row>
    <row r="138" ht="16.5">
      <c r="A138" s="91"/>
    </row>
    <row r="139" ht="16.5">
      <c r="A139" s="91"/>
    </row>
    <row r="140" ht="16.5">
      <c r="A140" s="91"/>
    </row>
    <row r="141" ht="16.5">
      <c r="A141" s="91"/>
    </row>
    <row r="142" ht="16.5">
      <c r="A142" s="91"/>
    </row>
    <row r="143" ht="16.5">
      <c r="A143" s="91"/>
    </row>
    <row r="144" ht="16.5">
      <c r="A144" s="91"/>
    </row>
    <row r="145" ht="16.5">
      <c r="A145" s="91"/>
    </row>
    <row r="146" ht="16.5">
      <c r="A146" s="91"/>
    </row>
    <row r="147" ht="16.5">
      <c r="A147" s="91"/>
    </row>
    <row r="148" ht="16.5">
      <c r="A148" s="91"/>
    </row>
  </sheetData>
  <mergeCells count="5">
    <mergeCell ref="A2:F2"/>
    <mergeCell ref="K1:M1"/>
    <mergeCell ref="H2:M2"/>
    <mergeCell ref="A6:A7"/>
    <mergeCell ref="M6:M7"/>
  </mergeCells>
  <printOptions/>
  <pageMargins left="0.31496062992125984" right="1.7716535433070868" top="0.5511811023622047" bottom="1.574803149606299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2002-07-08T01:46:18Z</dcterms:created>
  <dcterms:modified xsi:type="dcterms:W3CDTF">2002-07-08T06:50:56Z</dcterms:modified>
  <cp:category/>
  <cp:version/>
  <cp:contentType/>
  <cp:contentStatus/>
</cp:coreProperties>
</file>