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7425" activeTab="0"/>
  </bookViews>
  <sheets>
    <sheet name="量值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<sst xmlns="http://schemas.openxmlformats.org/spreadsheetml/2006/main" count="225" uniqueCount="96">
  <si>
    <t>Unit of</t>
  </si>
  <si>
    <t>Produc-</t>
  </si>
  <si>
    <t>Percent-</t>
  </si>
  <si>
    <t>tion</t>
  </si>
  <si>
    <t>Price</t>
  </si>
  <si>
    <t xml:space="preserve"> Value</t>
  </si>
  <si>
    <t xml:space="preserve"> age</t>
  </si>
  <si>
    <t xml:space="preserve"> Price</t>
  </si>
  <si>
    <t>Value</t>
  </si>
  <si>
    <t>age</t>
  </si>
  <si>
    <t>千元</t>
  </si>
  <si>
    <t>%</t>
  </si>
  <si>
    <t xml:space="preserve"> N.T.$</t>
  </si>
  <si>
    <t xml:space="preserve"> N.T.$1,000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</si>
  <si>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</si>
  <si>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</si>
  <si>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</si>
  <si>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</si>
  <si>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90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2001</t>
    </r>
    <r>
      <rPr>
        <sz val="8"/>
        <rFont val="標楷體"/>
        <family val="4"/>
      </rPr>
      <t>﹚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</si>
  <si>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</si>
  <si>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</si>
  <si>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</si>
  <si>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</si>
  <si>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</si>
  <si>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</si>
  <si>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t>Items</t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</si>
  <si>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</si>
  <si>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</si>
  <si>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</si>
  <si>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</si>
  <si>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 xml:space="preserve">   Source :  COA, Central Taiwan Division , Fisheries Administration, Forestry Bureau .</t>
  </si>
  <si>
    <t xml:space="preserve"> 6.  Quantity and Value of Farm Products (Cont'd)</t>
  </si>
  <si>
    <t>m.t.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</si>
  <si>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</si>
  <si>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 xml:space="preserve">   </t>
    </r>
    <r>
      <rPr>
        <sz val="7"/>
        <rFont val="Times New Roman"/>
        <family val="1"/>
      </rPr>
      <t xml:space="preserve"> 14     90</t>
    </r>
    <r>
      <rPr>
        <sz val="8"/>
        <rFont val="標楷體"/>
        <family val="4"/>
      </rPr>
      <t>年農業統計年報</t>
    </r>
  </si>
  <si>
    <t xml:space="preserve">AG. STATISTICS YEARBOOK 2001        15   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</si>
  <si>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續一</t>
    </r>
    <r>
      <rPr>
        <sz val="14"/>
        <rFont val="Times New Roman"/>
        <family val="1"/>
      </rPr>
      <t>)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</si>
  <si>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</t>
    </r>
  </si>
  <si>
    <r>
      <t>洋</t>
    </r>
    <r>
      <rPr>
        <sz val="8"/>
        <rFont val="標楷體"/>
        <family val="4"/>
      </rPr>
      <t>蔥</t>
    </r>
  </si>
  <si>
    <t xml:space="preserve">         Onions</t>
  </si>
  <si>
    <t>蒜</t>
  </si>
  <si>
    <t xml:space="preserve">         Garlic</t>
  </si>
  <si>
    <r>
      <t>蒜</t>
    </r>
    <r>
      <rPr>
        <sz val="8"/>
        <rFont val="標楷體"/>
        <family val="4"/>
      </rPr>
      <t>頭</t>
    </r>
  </si>
  <si>
    <t xml:space="preserve">         Garlic Bulbs</t>
  </si>
  <si>
    <t>茭白筍</t>
  </si>
  <si>
    <t xml:space="preserve">   Water Bamboo</t>
  </si>
  <si>
    <t>韭</t>
  </si>
  <si>
    <t xml:space="preserve">         Leek</t>
  </si>
  <si>
    <r>
      <t>竹</t>
    </r>
    <r>
      <rPr>
        <sz val="8"/>
        <rFont val="標楷體"/>
        <family val="4"/>
      </rPr>
      <t>筍</t>
    </r>
  </si>
  <si>
    <t xml:space="preserve">         Bamboo Shoot</t>
  </si>
  <si>
    <r>
      <t>蘆</t>
    </r>
    <r>
      <rPr>
        <sz val="8"/>
        <rFont val="標楷體"/>
        <family val="4"/>
      </rPr>
      <t>荀</t>
    </r>
  </si>
  <si>
    <t xml:space="preserve">         Asparagus</t>
  </si>
  <si>
    <t>其他莖菜類</t>
  </si>
  <si>
    <t xml:space="preserve">         Other Stem Vegetables</t>
  </si>
  <si>
    <t>大芥菜</t>
  </si>
  <si>
    <t xml:space="preserve">         Leaf mustard</t>
  </si>
  <si>
    <r>
      <t>甕</t>
    </r>
    <r>
      <rPr>
        <sz val="8"/>
        <rFont val="標楷體"/>
        <family val="4"/>
      </rPr>
      <t>菜</t>
    </r>
  </si>
  <si>
    <t xml:space="preserve">         Water convolvulus</t>
  </si>
  <si>
    <r>
      <t>芹</t>
    </r>
    <r>
      <rPr>
        <sz val="8"/>
        <rFont val="標楷體"/>
        <family val="4"/>
      </rPr>
      <t>菜</t>
    </r>
  </si>
  <si>
    <t xml:space="preserve">         Celery</t>
  </si>
  <si>
    <r>
      <t>甘</t>
    </r>
    <r>
      <rPr>
        <sz val="8"/>
        <rFont val="標楷體"/>
        <family val="4"/>
      </rPr>
      <t>藍</t>
    </r>
  </si>
  <si>
    <t xml:space="preserve">         Cabbage</t>
  </si>
  <si>
    <t>結球白菜</t>
  </si>
  <si>
    <t xml:space="preserve">         Chinese Cabbage</t>
  </si>
  <si>
    <t>不結球白菜</t>
  </si>
  <si>
    <t xml:space="preserve">         Chinese Mustard</t>
  </si>
  <si>
    <t>其他葉菜類</t>
  </si>
  <si>
    <t xml:space="preserve">         Other Leaf Vegetables</t>
  </si>
  <si>
    <t>花椰菜</t>
  </si>
  <si>
    <t xml:space="preserve">         Cauliflower</t>
  </si>
  <si>
    <t>金針菜</t>
  </si>
  <si>
    <t xml:space="preserve">         Day Lily </t>
  </si>
  <si>
    <r>
      <t>越瓜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菴瓜</t>
    </r>
    <r>
      <rPr>
        <sz val="8"/>
        <rFont val="Times New Roman"/>
        <family val="1"/>
      </rPr>
      <t>)</t>
    </r>
  </si>
  <si>
    <t xml:space="preserve">         Oriental Pickling Melons</t>
  </si>
  <si>
    <r>
      <t>胡瓜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莿瓜</t>
    </r>
    <r>
      <rPr>
        <sz val="8"/>
        <rFont val="Times New Roman"/>
        <family val="1"/>
      </rPr>
      <t>)</t>
    </r>
  </si>
  <si>
    <t xml:space="preserve">         Cucumbers</t>
  </si>
  <si>
    <r>
      <t>冬</t>
    </r>
    <r>
      <rPr>
        <sz val="8"/>
        <rFont val="標楷體"/>
        <family val="4"/>
      </rPr>
      <t>瓜</t>
    </r>
  </si>
  <si>
    <t xml:space="preserve">         White Gourds</t>
  </si>
  <si>
    <r>
      <t>苦</t>
    </r>
    <r>
      <rPr>
        <sz val="8"/>
        <rFont val="標楷體"/>
        <family val="4"/>
      </rPr>
      <t>瓜</t>
    </r>
  </si>
  <si>
    <t xml:space="preserve">         Bitter Gourds</t>
  </si>
  <si>
    <r>
      <t>茄</t>
    </r>
    <r>
      <rPr>
        <sz val="8"/>
        <rFont val="標楷體"/>
        <family val="4"/>
      </rPr>
      <t>子</t>
    </r>
  </si>
  <si>
    <t xml:space="preserve">         Eggplants</t>
  </si>
  <si>
    <r>
      <t>蕃</t>
    </r>
    <r>
      <rPr>
        <sz val="8"/>
        <rFont val="標楷體"/>
        <family val="4"/>
      </rPr>
      <t>茄</t>
    </r>
  </si>
  <si>
    <t xml:space="preserve">         Tomatoes</t>
  </si>
  <si>
    <r>
      <t>番</t>
    </r>
    <r>
      <rPr>
        <sz val="8"/>
        <rFont val="標楷體"/>
        <family val="4"/>
      </rPr>
      <t>椒</t>
    </r>
  </si>
  <si>
    <t xml:space="preserve">         Peppers</t>
  </si>
  <si>
    <r>
      <t>菜</t>
    </r>
    <r>
      <rPr>
        <sz val="8"/>
        <rFont val="標楷體"/>
        <family val="4"/>
      </rPr>
      <t>豆</t>
    </r>
  </si>
  <si>
    <t xml:space="preserve">         Kidney Beans</t>
  </si>
  <si>
    <r>
      <t>豌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</si>
  <si>
    <t xml:space="preserve">         Peas</t>
  </si>
  <si>
    <r>
      <t>毛</t>
    </r>
    <r>
      <rPr>
        <sz val="8"/>
        <rFont val="標楷體"/>
        <family val="4"/>
      </rPr>
      <t>豆</t>
    </r>
  </si>
  <si>
    <t xml:space="preserve">         Vegetable Soybeans</t>
  </si>
  <si>
    <t>其他果菜類</t>
  </si>
  <si>
    <t xml:space="preserve">         Other Fruit Vegetables</t>
  </si>
  <si>
    <r>
      <t>西</t>
    </r>
    <r>
      <rPr>
        <sz val="8"/>
        <rFont val="標楷體"/>
        <family val="4"/>
      </rPr>
      <t>瓜</t>
    </r>
  </si>
  <si>
    <t xml:space="preserve">         Watermelons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</si>
</sst>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0" fillId="0" borderId="0" xfId="16" applyFont="1" applyFill="1" applyProtection="1">
      <alignment/>
      <protection locked="0"/>
    </xf>
    <xf numFmtId="0" fontId="4" fillId="0" borderId="0" xfId="16" applyFont="1" applyFill="1">
      <alignment/>
      <protection/>
    </xf>
    <xf numFmtId="0" fontId="8" fillId="0" borderId="0" xfId="16" applyFont="1" applyAlignment="1" applyProtection="1">
      <alignment horizontal="right"/>
      <protection locked="0"/>
    </xf>
    <xf numFmtId="0" fontId="4" fillId="0" borderId="0" xfId="16" applyAlignment="1">
      <alignment/>
      <protection/>
    </xf>
    <xf numFmtId="198" fontId="4" fillId="0" borderId="0" xfId="16" applyNumberFormat="1" applyFont="1" applyFill="1">
      <alignment/>
      <protection/>
    </xf>
    <xf numFmtId="43" fontId="4" fillId="0" borderId="0" xfId="16" applyNumberFormat="1" applyFont="1" applyFill="1">
      <alignment/>
      <protection/>
    </xf>
    <xf numFmtId="0" fontId="12" fillId="0" borderId="0" xfId="16" applyFont="1" applyFill="1" applyAlignment="1">
      <alignment horizontal="center" vertical="top"/>
      <protection/>
    </xf>
    <xf numFmtId="198" fontId="12" fillId="0" borderId="0" xfId="16" applyNumberFormat="1" applyFont="1" applyFill="1" applyAlignment="1">
      <alignment horizontal="center" vertical="top"/>
      <protection/>
    </xf>
    <xf numFmtId="43" fontId="12" fillId="0" borderId="0" xfId="16" applyNumberFormat="1" applyFont="1" applyFill="1" applyAlignment="1">
      <alignment horizontal="center" vertical="top"/>
      <protection/>
    </xf>
    <xf numFmtId="0" fontId="4" fillId="0" borderId="1" xfId="16" applyFont="1" applyFill="1" applyBorder="1">
      <alignment/>
      <protection/>
    </xf>
    <xf numFmtId="0" fontId="4" fillId="0" borderId="0" xfId="16" applyFont="1" applyFill="1" applyBorder="1">
      <alignment/>
      <protection/>
    </xf>
    <xf numFmtId="198" fontId="4" fillId="0" borderId="1" xfId="16" applyNumberFormat="1" applyFont="1" applyFill="1" applyBorder="1">
      <alignment/>
      <protection/>
    </xf>
    <xf numFmtId="43" fontId="4" fillId="0" borderId="1" xfId="16" applyNumberFormat="1" applyFont="1" applyFill="1" applyBorder="1">
      <alignment/>
      <protection/>
    </xf>
    <xf numFmtId="0" fontId="10" fillId="0" borderId="2" xfId="16" applyFont="1" applyFill="1" applyBorder="1">
      <alignment/>
      <protection/>
    </xf>
    <xf numFmtId="0" fontId="10" fillId="0" borderId="0" xfId="16" applyFont="1" applyFill="1" applyBorder="1">
      <alignment/>
      <protection/>
    </xf>
    <xf numFmtId="0" fontId="10" fillId="0" borderId="3" xfId="16" applyFont="1" applyFill="1" applyBorder="1">
      <alignment/>
      <protection/>
    </xf>
    <xf numFmtId="0" fontId="9" fillId="0" borderId="4" xfId="16" applyFont="1" applyFill="1" applyBorder="1" applyAlignment="1">
      <alignment horizontal="center"/>
      <protection/>
    </xf>
    <xf numFmtId="184" fontId="10" fillId="0" borderId="5" xfId="16" applyNumberFormat="1" applyFont="1" applyFill="1" applyBorder="1" applyAlignment="1">
      <alignment horizontal="center"/>
      <protection/>
    </xf>
    <xf numFmtId="0" fontId="8" fillId="0" borderId="0" xfId="16" applyFont="1" applyFill="1" applyBorder="1" applyAlignment="1">
      <alignment horizontal="center"/>
      <protection/>
    </xf>
    <xf numFmtId="0" fontId="10" fillId="0" borderId="6" xfId="16" applyFont="1" applyFill="1" applyBorder="1">
      <alignment/>
      <protection/>
    </xf>
    <xf numFmtId="0" fontId="10" fillId="0" borderId="0" xfId="16" applyFont="1" applyFill="1">
      <alignment/>
      <protection/>
    </xf>
    <xf numFmtId="0" fontId="10" fillId="0" borderId="7" xfId="16" applyFont="1" applyFill="1" applyBorder="1">
      <alignment/>
      <protection/>
    </xf>
    <xf numFmtId="0" fontId="10" fillId="0" borderId="4" xfId="16" applyFont="1" applyFill="1" applyBorder="1">
      <alignment/>
      <protection/>
    </xf>
    <xf numFmtId="0" fontId="10" fillId="0" borderId="8" xfId="16" applyFont="1" applyFill="1" applyBorder="1">
      <alignment/>
      <protection/>
    </xf>
    <xf numFmtId="0" fontId="10" fillId="0" borderId="9" xfId="16" applyFont="1" applyFill="1" applyBorder="1">
      <alignment/>
      <protection/>
    </xf>
    <xf numFmtId="0" fontId="10" fillId="0" borderId="5" xfId="16" applyFont="1" applyFill="1" applyBorder="1">
      <alignment/>
      <protection/>
    </xf>
    <xf numFmtId="198" fontId="10" fillId="0" borderId="0" xfId="16" applyNumberFormat="1" applyFont="1" applyFill="1" applyBorder="1">
      <alignment/>
      <protection/>
    </xf>
    <xf numFmtId="43" fontId="10" fillId="0" borderId="0" xfId="16" applyNumberFormat="1" applyFont="1" applyFill="1" applyBorder="1">
      <alignment/>
      <protection/>
    </xf>
    <xf numFmtId="0" fontId="9" fillId="0" borderId="0" xfId="16" applyFont="1" applyFill="1" applyBorder="1" applyAlignment="1">
      <alignment horizontal="center"/>
      <protection/>
    </xf>
    <xf numFmtId="0" fontId="10" fillId="0" borderId="4" xfId="16" applyFont="1" applyFill="1" applyBorder="1" applyAlignment="1">
      <alignment horizontal="center"/>
      <protection/>
    </xf>
    <xf numFmtId="0" fontId="9" fillId="0" borderId="5" xfId="16" applyFont="1" applyFill="1" applyBorder="1" applyAlignment="1">
      <alignment horizontal="center"/>
      <protection/>
    </xf>
    <xf numFmtId="0" fontId="9" fillId="0" borderId="10" xfId="16" applyFont="1" applyFill="1" applyBorder="1" applyAlignment="1">
      <alignment horizontal="center"/>
      <protection/>
    </xf>
    <xf numFmtId="0" fontId="10" fillId="0" borderId="10" xfId="16" applyFont="1" applyFill="1" applyBorder="1" applyAlignment="1">
      <alignment horizontal="center"/>
      <protection/>
    </xf>
    <xf numFmtId="198" fontId="9" fillId="0" borderId="11" xfId="16" applyNumberFormat="1" applyFont="1" applyFill="1" applyBorder="1" applyAlignment="1">
      <alignment horizontal="center"/>
      <protection/>
    </xf>
    <xf numFmtId="43" fontId="9" fillId="0" borderId="10" xfId="16" applyNumberFormat="1" applyFont="1" applyFill="1" applyBorder="1" applyAlignment="1">
      <alignment horizontal="center"/>
      <protection/>
    </xf>
    <xf numFmtId="0" fontId="8" fillId="0" borderId="7" xfId="16" applyFont="1" applyFill="1" applyBorder="1" applyAlignment="1">
      <alignment horizontal="center"/>
      <protection/>
    </xf>
    <xf numFmtId="0" fontId="10" fillId="0" borderId="6" xfId="16" applyFont="1" applyFill="1" applyBorder="1" applyAlignment="1">
      <alignment horizontal="center"/>
      <protection/>
    </xf>
    <xf numFmtId="0" fontId="8" fillId="0" borderId="4" xfId="16" applyFont="1" applyFill="1" applyBorder="1" applyAlignment="1">
      <alignment horizontal="center"/>
      <protection/>
    </xf>
    <xf numFmtId="0" fontId="13" fillId="0" borderId="4" xfId="16" applyFont="1" applyFill="1" applyBorder="1">
      <alignment/>
      <protection/>
    </xf>
    <xf numFmtId="0" fontId="8" fillId="0" borderId="4" xfId="16" applyFont="1" applyFill="1" applyBorder="1">
      <alignment/>
      <protection/>
    </xf>
    <xf numFmtId="0" fontId="13" fillId="0" borderId="4" xfId="16" applyFont="1" applyFill="1" applyBorder="1" applyAlignment="1">
      <alignment horizontal="center"/>
      <protection/>
    </xf>
    <xf numFmtId="0" fontId="8" fillId="0" borderId="5" xfId="16" applyFont="1" applyFill="1" applyBorder="1" applyAlignment="1">
      <alignment horizontal="center"/>
      <protection/>
    </xf>
    <xf numFmtId="43" fontId="13" fillId="0" borderId="4" xfId="16" applyNumberFormat="1" applyFont="1" applyFill="1" applyBorder="1">
      <alignment/>
      <protection/>
    </xf>
    <xf numFmtId="198" fontId="13" fillId="0" borderId="4" xfId="16" applyNumberFormat="1" applyFont="1" applyFill="1" applyBorder="1">
      <alignment/>
      <protection/>
    </xf>
    <xf numFmtId="0" fontId="13" fillId="0" borderId="7" xfId="16" applyFont="1" applyFill="1" applyBorder="1" applyAlignment="1">
      <alignment horizontal="center"/>
      <protection/>
    </xf>
    <xf numFmtId="0" fontId="13" fillId="0" borderId="5" xfId="16" applyFont="1" applyFill="1" applyBorder="1" applyAlignment="1">
      <alignment horizontal="center"/>
      <protection/>
    </xf>
    <xf numFmtId="198" fontId="13" fillId="0" borderId="4" xfId="16" applyNumberFormat="1" applyFont="1" applyFill="1" applyBorder="1" applyAlignment="1">
      <alignment horizontal="center"/>
      <protection/>
    </xf>
    <xf numFmtId="43" fontId="13" fillId="0" borderId="4" xfId="16" applyNumberFormat="1" applyFont="1" applyFill="1" applyBorder="1" applyAlignment="1">
      <alignment horizontal="center"/>
      <protection/>
    </xf>
    <xf numFmtId="0" fontId="13" fillId="0" borderId="7" xfId="16" applyFont="1" applyFill="1" applyBorder="1">
      <alignment/>
      <protection/>
    </xf>
    <xf numFmtId="0" fontId="8" fillId="0" borderId="1" xfId="16" applyFont="1" applyFill="1" applyBorder="1">
      <alignment/>
      <protection/>
    </xf>
    <xf numFmtId="0" fontId="8" fillId="0" borderId="12" xfId="16" applyFont="1" applyFill="1" applyBorder="1">
      <alignment/>
      <protection/>
    </xf>
    <xf numFmtId="0" fontId="8" fillId="0" borderId="13" xfId="16" applyFont="1" applyFill="1" applyBorder="1">
      <alignment/>
      <protection/>
    </xf>
    <xf numFmtId="0" fontId="8" fillId="0" borderId="13" xfId="16" applyFont="1" applyFill="1" applyBorder="1" applyAlignment="1">
      <alignment horizontal="center"/>
      <protection/>
    </xf>
    <xf numFmtId="198" fontId="8" fillId="0" borderId="13" xfId="16" applyNumberFormat="1" applyFont="1" applyFill="1" applyBorder="1">
      <alignment/>
      <protection/>
    </xf>
    <xf numFmtId="43" fontId="8" fillId="0" borderId="13" xfId="16" applyNumberFormat="1" applyFont="1" applyFill="1" applyBorder="1">
      <alignment/>
      <protection/>
    </xf>
    <xf numFmtId="0" fontId="8" fillId="0" borderId="0" xfId="16" applyFont="1" applyFill="1">
      <alignment/>
      <protection/>
    </xf>
    <xf numFmtId="0" fontId="14" fillId="0" borderId="0" xfId="16" applyFont="1" applyFill="1">
      <alignment/>
      <protection/>
    </xf>
    <xf numFmtId="0" fontId="14" fillId="0" borderId="0" xfId="16" applyFont="1" applyFill="1" applyBorder="1">
      <alignment/>
      <protection/>
    </xf>
    <xf numFmtId="0" fontId="14" fillId="0" borderId="7" xfId="16" applyFont="1" applyFill="1" applyBorder="1">
      <alignment/>
      <protection/>
    </xf>
    <xf numFmtId="0" fontId="14" fillId="0" borderId="0" xfId="16" applyFont="1" applyFill="1" applyAlignment="1">
      <alignment horizontal="right"/>
      <protection/>
    </xf>
    <xf numFmtId="0" fontId="15" fillId="0" borderId="0" xfId="16" applyFont="1" applyFill="1" applyAlignment="1">
      <alignment horizontal="right"/>
      <protection/>
    </xf>
    <xf numFmtId="198" fontId="14" fillId="0" borderId="0" xfId="16" applyNumberFormat="1" applyFont="1" applyFill="1" applyAlignment="1">
      <alignment horizontal="right"/>
      <protection/>
    </xf>
    <xf numFmtId="43" fontId="14" fillId="0" borderId="0" xfId="16" applyNumberFormat="1" applyFont="1" applyFill="1" applyAlignment="1">
      <alignment horizontal="right"/>
      <protection/>
    </xf>
    <xf numFmtId="198" fontId="15" fillId="0" borderId="0" xfId="16" applyNumberFormat="1" applyFont="1" applyFill="1" applyAlignment="1">
      <alignment horizontal="right"/>
      <protection/>
    </xf>
    <xf numFmtId="0" fontId="14" fillId="0" borderId="6" xfId="16" applyFont="1" applyFill="1" applyBorder="1">
      <alignment/>
      <protection/>
    </xf>
    <xf numFmtId="0" fontId="10" fillId="0" borderId="7" xfId="16" applyFont="1" applyFill="1" applyBorder="1" applyAlignment="1">
      <alignment horizontal="left" indent="1"/>
      <protection/>
    </xf>
    <xf numFmtId="0" fontId="10" fillId="0" borderId="0" xfId="16" applyFont="1" applyFill="1" applyAlignment="1">
      <alignment/>
      <protection/>
    </xf>
    <xf numFmtId="0" fontId="13" fillId="0" borderId="6" xfId="16" applyFont="1" applyFill="1" applyBorder="1" applyAlignment="1">
      <alignment/>
      <protection/>
    </xf>
    <xf numFmtId="0" fontId="10" fillId="0" borderId="0" xfId="16" applyFont="1" applyFill="1" applyAlignment="1">
      <alignment horizontal="center"/>
      <protection/>
    </xf>
    <xf numFmtId="0" fontId="9" fillId="0" borderId="0" xfId="16" applyFont="1" applyFill="1" applyBorder="1" applyAlignment="1">
      <alignment horizontal="distributed"/>
      <protection/>
    </xf>
    <xf numFmtId="0" fontId="9" fillId="0" borderId="0" xfId="16" applyFont="1" applyFill="1" applyAlignment="1">
      <alignment horizontal="center"/>
      <protection/>
    </xf>
    <xf numFmtId="0" fontId="13" fillId="0" borderId="6" xfId="16" applyFont="1" applyFill="1" applyBorder="1" applyAlignment="1">
      <alignment horizontal="left" indent="1"/>
      <protection/>
    </xf>
    <xf numFmtId="0" fontId="10" fillId="0" borderId="7" xfId="16" applyFont="1" applyFill="1" applyBorder="1" applyAlignment="1">
      <alignment horizontal="left" vertical="center" indent="1"/>
      <protection/>
    </xf>
    <xf numFmtId="177" fontId="10" fillId="0" borderId="0" xfId="16" applyNumberFormat="1" applyFont="1" applyFill="1" applyAlignment="1" applyProtection="1">
      <alignment horizontal="right"/>
      <protection locked="0"/>
    </xf>
    <xf numFmtId="202" fontId="10" fillId="0" borderId="0" xfId="16" applyNumberFormat="1" applyFont="1" applyFill="1" applyAlignment="1" applyProtection="1">
      <alignment horizontal="right"/>
      <protection locked="0"/>
    </xf>
    <xf numFmtId="0" fontId="10" fillId="0" borderId="1" xfId="16" applyFont="1" applyFill="1" applyBorder="1">
      <alignment/>
      <protection/>
    </xf>
    <xf numFmtId="0" fontId="10" fillId="0" borderId="1" xfId="16" applyFont="1" applyFill="1" applyBorder="1" applyAlignment="1">
      <alignment horizontal="left" indent="1"/>
      <protection/>
    </xf>
    <xf numFmtId="0" fontId="10" fillId="0" borderId="12" xfId="16" applyFont="1" applyFill="1" applyBorder="1" applyAlignment="1">
      <alignment horizontal="left" indent="1"/>
      <protection/>
    </xf>
    <xf numFmtId="0" fontId="10" fillId="0" borderId="1" xfId="16" applyFont="1" applyFill="1" applyBorder="1" applyAlignment="1">
      <alignment/>
      <protection/>
    </xf>
    <xf numFmtId="0" fontId="10" fillId="0" borderId="0" xfId="16" applyFont="1" applyFill="1" applyBorder="1" applyAlignment="1">
      <alignment/>
      <protection/>
    </xf>
    <xf numFmtId="198" fontId="10" fillId="0" borderId="1" xfId="16" applyNumberFormat="1" applyFont="1" applyFill="1" applyBorder="1" applyAlignment="1">
      <alignment/>
      <protection/>
    </xf>
    <xf numFmtId="43" fontId="10" fillId="0" borderId="1" xfId="16" applyNumberFormat="1" applyFont="1" applyFill="1" applyBorder="1" applyAlignment="1">
      <alignment/>
      <protection/>
    </xf>
    <xf numFmtId="0" fontId="10" fillId="0" borderId="14" xfId="16" applyFont="1" applyFill="1" applyBorder="1" applyAlignment="1">
      <alignment/>
      <protection/>
    </xf>
    <xf numFmtId="0" fontId="10" fillId="0" borderId="0" xfId="16" applyFont="1" applyFill="1" applyAlignment="1">
      <alignment horizontal="left" vertical="center"/>
      <protection/>
    </xf>
    <xf numFmtId="0" fontId="8" fillId="0" borderId="0" xfId="16" applyFont="1" applyFill="1" applyAlignment="1">
      <alignment/>
      <protection/>
    </xf>
    <xf numFmtId="198" fontId="8" fillId="0" borderId="0" xfId="16" applyNumberFormat="1" applyFont="1" applyFill="1" applyAlignment="1">
      <alignment/>
      <protection/>
    </xf>
    <xf numFmtId="43" fontId="8" fillId="0" borderId="0" xfId="16" applyNumberFormat="1" applyFont="1" applyFill="1" applyAlignment="1">
      <alignment/>
      <protection/>
    </xf>
    <xf numFmtId="0" fontId="10" fillId="0" borderId="0" xfId="16" applyFont="1">
      <alignment/>
      <protection/>
    </xf>
    <xf numFmtId="0" fontId="10" fillId="0" borderId="0" xfId="15" applyFont="1">
      <alignment/>
      <protection/>
    </xf>
    <xf numFmtId="0" fontId="4" fillId="0" borderId="0" xfId="16" applyFont="1" applyAlignment="1">
      <alignment/>
      <protection/>
    </xf>
    <xf numFmtId="0" fontId="10" fillId="0" borderId="0" xfId="16" applyFont="1" applyFill="1" applyAlignment="1">
      <alignment vertical="center"/>
      <protection/>
    </xf>
    <xf numFmtId="0" fontId="4" fillId="0" borderId="0" xfId="16" applyFont="1" applyFill="1" applyAlignment="1">
      <alignment vertical="center"/>
      <protection/>
    </xf>
    <xf numFmtId="0" fontId="14" fillId="0" borderId="0" xfId="16" applyFont="1" applyFill="1" applyAlignment="1">
      <alignment vertical="center"/>
      <protection/>
    </xf>
    <xf numFmtId="0" fontId="10" fillId="0" borderId="7" xfId="16" applyFont="1" applyFill="1" applyBorder="1" applyAlignment="1">
      <alignment horizontal="center"/>
      <protection/>
    </xf>
    <xf numFmtId="0" fontId="10" fillId="0" borderId="0" xfId="16" applyFont="1" applyFill="1" applyAlignment="1" quotePrefix="1">
      <alignment horizontal="left"/>
      <protection/>
    </xf>
    <xf numFmtId="0" fontId="8" fillId="0" borderId="0" xfId="16" applyFont="1" applyFill="1" applyBorder="1">
      <alignment/>
      <protection/>
    </xf>
    <xf numFmtId="2" fontId="10" fillId="0" borderId="0" xfId="16" applyNumberFormat="1" applyFont="1" applyFill="1" applyAlignment="1" applyProtection="1">
      <alignment horizontal="right"/>
      <protection locked="0"/>
    </xf>
    <xf numFmtId="0" fontId="8" fillId="0" borderId="0" xfId="16" applyFont="1" applyFill="1" applyBorder="1" applyAlignment="1">
      <alignment/>
      <protection/>
    </xf>
    <xf numFmtId="177" fontId="10" fillId="0" borderId="0" xfId="16" applyNumberFormat="1" applyFont="1" applyFill="1" applyBorder="1" applyAlignment="1" applyProtection="1">
      <alignment horizontal="right"/>
      <protection locked="0"/>
    </xf>
    <xf numFmtId="198" fontId="8" fillId="0" borderId="4" xfId="16" applyNumberFormat="1" applyFont="1" applyFill="1" applyBorder="1" applyAlignment="1">
      <alignment horizontal="center"/>
      <protection/>
    </xf>
    <xf numFmtId="0" fontId="16" fillId="0" borderId="0" xfId="16" applyFont="1" applyFill="1" applyBorder="1" applyAlignment="1">
      <alignment vertical="center"/>
      <protection/>
    </xf>
    <xf numFmtId="0" fontId="16" fillId="0" borderId="0" xfId="16" applyFont="1" applyFill="1" applyAlignment="1">
      <alignment vertical="center"/>
      <protection/>
    </xf>
    <xf numFmtId="0" fontId="13" fillId="0" borderId="0" xfId="16" applyFont="1" applyFill="1" applyBorder="1" applyAlignment="1">
      <alignment/>
      <protection/>
    </xf>
    <xf numFmtId="0" fontId="9" fillId="0" borderId="0" xfId="16" applyFont="1" applyFill="1" applyBorder="1" applyAlignment="1">
      <alignment horizontal="distributed" vertical="center"/>
      <protection/>
    </xf>
    <xf numFmtId="0" fontId="9" fillId="0" borderId="0" xfId="16" applyFont="1" applyFill="1" applyBorder="1" applyAlignment="1">
      <alignment horizontal="center"/>
      <protection/>
    </xf>
    <xf numFmtId="0" fontId="4" fillId="0" borderId="0" xfId="16" applyAlignment="1">
      <alignment horizontal="center"/>
      <protection/>
    </xf>
    <xf numFmtId="0" fontId="4" fillId="0" borderId="7" xfId="16" applyBorder="1" applyAlignment="1">
      <alignment horizontal="center"/>
      <protection/>
    </xf>
    <xf numFmtId="184" fontId="9" fillId="0" borderId="15" xfId="16" applyNumberFormat="1" applyFont="1" applyFill="1" applyBorder="1" applyAlignment="1">
      <alignment horizontal="center"/>
      <protection/>
    </xf>
    <xf numFmtId="184" fontId="10" fillId="0" borderId="2" xfId="16" applyNumberFormat="1" applyFont="1" applyFill="1" applyBorder="1" applyAlignment="1">
      <alignment horizontal="center"/>
      <protection/>
    </xf>
    <xf numFmtId="184" fontId="10" fillId="0" borderId="16" xfId="16" applyNumberFormat="1" applyFont="1" applyFill="1" applyBorder="1" applyAlignment="1">
      <alignment horizontal="center"/>
      <protection/>
    </xf>
    <xf numFmtId="184" fontId="9" fillId="0" borderId="2" xfId="16" applyNumberFormat="1" applyFont="1" applyFill="1" applyBorder="1" applyAlignment="1">
      <alignment horizontal="center"/>
      <protection/>
    </xf>
    <xf numFmtId="0" fontId="12" fillId="0" borderId="0" xfId="16" applyFont="1" applyFill="1" applyAlignment="1">
      <alignment horizontal="center" vertical="top"/>
      <protection/>
    </xf>
  </cellXfs>
  <cellStyles count="10">
    <cellStyle name="Normal" xfId="0"/>
    <cellStyle name="一般_26e" xfId="15"/>
    <cellStyle name="一般_量值90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ny\statistics\COA_VB\&#32113;&#35336;&#24180;&#22577;\ConvertData\Excel\&#26032;&#36039;&#26009;&#22846;\01.&#36786;&#26989;&#32147;&#28639;&#25351;&#271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產毛額與成長率"/>
      <sheetName val="固定資本"/>
      <sheetName val="生產指數"/>
      <sheetName val="生產變動率"/>
      <sheetName val="生產結構"/>
      <sheetName val="量值1"/>
      <sheetName val="量值2"/>
      <sheetName val="量值3"/>
      <sheetName val="量值4"/>
      <sheetName val="量值5"/>
      <sheetName val="量值完"/>
      <sheetName val="複種指數"/>
    </sheetNames>
    <sheetDataSet>
      <sheetData sheetId="5">
        <row r="13">
          <cell r="I13" t="e">
            <v>#REF!</v>
          </cell>
          <cell r="M13" t="e">
            <v>#REF!</v>
          </cell>
          <cell r="Q13">
            <v>375286940.90885997</v>
          </cell>
          <cell r="U13">
            <v>391481223.26959</v>
          </cell>
          <cell r="Z13">
            <v>363791073.29562</v>
          </cell>
          <cell r="AD13">
            <v>352780023.705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I44"/>
  <sheetViews>
    <sheetView tabSelected="1" workbookViewId="0" topLeftCell="A1">
      <pane xSplit="5" ySplit="10" topLeftCell="F11" activePane="bottomRight" state="frozen"/>
      <selection pane="topLeft" activeCell="AB37" sqref="AB37"/>
      <selection pane="topRight" activeCell="AB37" sqref="AB37"/>
      <selection pane="bottomLeft" activeCell="AB37" sqref="AB37"/>
      <selection pane="bottomRight" activeCell="A2" sqref="A2:V2"/>
    </sheetView>
  </sheetViews>
  <sheetFormatPr defaultColWidth="9.00390625" defaultRowHeight="16.5"/>
  <cols>
    <col min="1" max="3" width="2.125" style="2" customWidth="1"/>
    <col min="4" max="4" width="11.625" style="2" customWidth="1"/>
    <col min="5" max="5" width="2.625" style="2" customWidth="1"/>
    <col min="6" max="6" width="5.625" style="2" customWidth="1"/>
    <col min="7" max="8" width="6.125" style="2" hidden="1" customWidth="1"/>
    <col min="9" max="9" width="8.00390625" style="2" hidden="1" customWidth="1"/>
    <col min="10" max="12" width="6.125" style="2" hidden="1" customWidth="1"/>
    <col min="13" max="13" width="8.00390625" style="2" hidden="1" customWidth="1"/>
    <col min="14" max="14" width="6.125" style="2" hidden="1" customWidth="1"/>
    <col min="15" max="16" width="6.125" style="2" customWidth="1"/>
    <col min="17" max="17" width="8.00390625" style="2" customWidth="1"/>
    <col min="18" max="18" width="6.125" style="2" customWidth="1"/>
    <col min="19" max="19" width="6.75390625" style="2" customWidth="1"/>
    <col min="20" max="20" width="6.625" style="2" customWidth="1"/>
    <col min="21" max="21" width="9.00390625" style="2" customWidth="1"/>
    <col min="22" max="22" width="6.125" style="2" customWidth="1"/>
    <col min="23" max="23" width="15.625" style="2" customWidth="1"/>
    <col min="24" max="25" width="6.125" style="2" customWidth="1"/>
    <col min="26" max="26" width="8.00390625" style="2" customWidth="1"/>
    <col min="27" max="27" width="6.125" style="2" customWidth="1"/>
    <col min="28" max="28" width="7.25390625" style="5" customWidth="1"/>
    <col min="29" max="29" width="7.125" style="6" customWidth="1"/>
    <col min="30" max="30" width="8.00390625" style="5" customWidth="1"/>
    <col min="31" max="31" width="6.125" style="2" customWidth="1"/>
    <col min="32" max="32" width="5.625" style="2" customWidth="1"/>
    <col min="33" max="33" width="18.125" style="2" customWidth="1"/>
    <col min="34" max="16384" width="8.75390625" style="2" customWidth="1"/>
  </cols>
  <sheetData>
    <row r="1" spans="1:46" ht="10.5" customHeight="1">
      <c r="A1" s="1" t="s">
        <v>34</v>
      </c>
      <c r="C1" s="1"/>
      <c r="T1" s="3"/>
      <c r="U1" s="4"/>
      <c r="AF1" s="4"/>
      <c r="AG1" s="3" t="s">
        <v>35</v>
      </c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1:34" ht="27" customHeight="1">
      <c r="A2" s="112" t="s">
        <v>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7"/>
      <c r="X2" s="112" t="s">
        <v>31</v>
      </c>
      <c r="Y2" s="112"/>
      <c r="Z2" s="112"/>
      <c r="AA2" s="112"/>
      <c r="AB2" s="112"/>
      <c r="AC2" s="112"/>
      <c r="AD2" s="112"/>
      <c r="AE2" s="112"/>
      <c r="AF2" s="112"/>
      <c r="AG2" s="112"/>
      <c r="AH2" s="95"/>
    </row>
    <row r="3" spans="4:34" ht="18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9"/>
      <c r="AD3" s="8"/>
      <c r="AE3" s="7"/>
      <c r="AF3" s="7"/>
      <c r="AG3" s="7"/>
      <c r="AH3" s="95"/>
    </row>
    <row r="4" spans="4:34" ht="10.5" customHeight="1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0"/>
      <c r="Y4" s="10"/>
      <c r="Z4" s="10"/>
      <c r="AA4" s="10"/>
      <c r="AB4" s="12"/>
      <c r="AC4" s="13"/>
      <c r="AD4" s="12"/>
      <c r="AE4" s="10"/>
      <c r="AF4" s="10"/>
      <c r="AG4" s="10"/>
      <c r="AH4" s="11"/>
    </row>
    <row r="5" spans="1:34" s="21" customFormat="1" ht="18" customHeight="1">
      <c r="A5" s="14"/>
      <c r="B5" s="14"/>
      <c r="C5" s="14"/>
      <c r="D5" s="15"/>
      <c r="E5" s="16"/>
      <c r="F5" s="17" t="s">
        <v>14</v>
      </c>
      <c r="G5" s="108" t="s">
        <v>15</v>
      </c>
      <c r="H5" s="109"/>
      <c r="I5" s="109"/>
      <c r="J5" s="110"/>
      <c r="K5" s="108" t="s">
        <v>16</v>
      </c>
      <c r="L5" s="109"/>
      <c r="M5" s="109"/>
      <c r="N5" s="110"/>
      <c r="O5" s="111" t="s">
        <v>37</v>
      </c>
      <c r="P5" s="109"/>
      <c r="Q5" s="109"/>
      <c r="R5" s="110"/>
      <c r="S5" s="111" t="s">
        <v>17</v>
      </c>
      <c r="T5" s="109"/>
      <c r="U5" s="109"/>
      <c r="V5" s="110"/>
      <c r="W5" s="18"/>
      <c r="X5" s="111" t="s">
        <v>33</v>
      </c>
      <c r="Y5" s="109"/>
      <c r="Z5" s="109"/>
      <c r="AA5" s="110"/>
      <c r="AB5" s="111" t="s">
        <v>18</v>
      </c>
      <c r="AC5" s="109"/>
      <c r="AD5" s="109"/>
      <c r="AE5" s="110"/>
      <c r="AF5" s="19" t="s">
        <v>0</v>
      </c>
      <c r="AG5" s="20"/>
      <c r="AH5" s="15"/>
    </row>
    <row r="6" spans="1:34" s="21" customFormat="1" ht="4.5" customHeight="1">
      <c r="A6" s="15"/>
      <c r="B6" s="15"/>
      <c r="C6" s="15"/>
      <c r="D6" s="15"/>
      <c r="E6" s="22"/>
      <c r="F6" s="23"/>
      <c r="G6" s="24"/>
      <c r="H6" s="24"/>
      <c r="I6" s="24"/>
      <c r="J6" s="25"/>
      <c r="K6" s="24"/>
      <c r="L6" s="24"/>
      <c r="M6" s="24"/>
      <c r="N6" s="25"/>
      <c r="O6" s="24"/>
      <c r="P6" s="24"/>
      <c r="Q6" s="24"/>
      <c r="R6" s="25"/>
      <c r="S6" s="24"/>
      <c r="T6" s="24"/>
      <c r="U6" s="24"/>
      <c r="V6" s="25"/>
      <c r="W6" s="26"/>
      <c r="X6" s="15"/>
      <c r="Y6" s="15"/>
      <c r="Z6" s="15"/>
      <c r="AA6" s="25"/>
      <c r="AB6" s="27"/>
      <c r="AC6" s="28"/>
      <c r="AD6" s="27"/>
      <c r="AE6" s="25"/>
      <c r="AF6" s="15"/>
      <c r="AG6" s="20"/>
      <c r="AH6" s="15"/>
    </row>
    <row r="7" spans="1:34" s="21" customFormat="1" ht="14.25" customHeight="1">
      <c r="A7" s="105" t="s">
        <v>19</v>
      </c>
      <c r="B7" s="106"/>
      <c r="C7" s="106"/>
      <c r="D7" s="106"/>
      <c r="E7" s="107"/>
      <c r="F7" s="23"/>
      <c r="G7" s="17" t="s">
        <v>20</v>
      </c>
      <c r="H7" s="17" t="s">
        <v>21</v>
      </c>
      <c r="I7" s="30" t="s">
        <v>22</v>
      </c>
      <c r="J7" s="17" t="s">
        <v>23</v>
      </c>
      <c r="K7" s="17" t="s">
        <v>20</v>
      </c>
      <c r="L7" s="17" t="s">
        <v>21</v>
      </c>
      <c r="M7" s="30" t="s">
        <v>22</v>
      </c>
      <c r="N7" s="17" t="s">
        <v>24</v>
      </c>
      <c r="O7" s="17" t="s">
        <v>20</v>
      </c>
      <c r="P7" s="17" t="s">
        <v>21</v>
      </c>
      <c r="Q7" s="30" t="s">
        <v>22</v>
      </c>
      <c r="R7" s="17" t="s">
        <v>23</v>
      </c>
      <c r="S7" s="17" t="s">
        <v>20</v>
      </c>
      <c r="T7" s="17" t="s">
        <v>21</v>
      </c>
      <c r="U7" s="30" t="s">
        <v>22</v>
      </c>
      <c r="V7" s="17" t="s">
        <v>24</v>
      </c>
      <c r="W7" s="31"/>
      <c r="X7" s="32" t="s">
        <v>20</v>
      </c>
      <c r="Y7" s="32" t="s">
        <v>21</v>
      </c>
      <c r="Z7" s="33" t="s">
        <v>22</v>
      </c>
      <c r="AA7" s="17" t="s">
        <v>24</v>
      </c>
      <c r="AB7" s="34" t="s">
        <v>20</v>
      </c>
      <c r="AC7" s="35" t="s">
        <v>21</v>
      </c>
      <c r="AD7" s="33" t="s">
        <v>22</v>
      </c>
      <c r="AE7" s="17" t="s">
        <v>24</v>
      </c>
      <c r="AF7" s="36" t="s">
        <v>1</v>
      </c>
      <c r="AG7" s="37" t="s">
        <v>25</v>
      </c>
      <c r="AH7" s="15"/>
    </row>
    <row r="8" spans="1:34" s="21" customFormat="1" ht="11.25">
      <c r="A8" s="15"/>
      <c r="B8" s="15"/>
      <c r="C8" s="15"/>
      <c r="D8" s="15"/>
      <c r="E8" s="22"/>
      <c r="F8" s="23"/>
      <c r="G8" s="38" t="s">
        <v>1</v>
      </c>
      <c r="H8" s="39"/>
      <c r="I8" s="39"/>
      <c r="J8" s="38" t="s">
        <v>2</v>
      </c>
      <c r="K8" s="38" t="s">
        <v>1</v>
      </c>
      <c r="L8" s="40"/>
      <c r="M8" s="40"/>
      <c r="N8" s="38" t="s">
        <v>2</v>
      </c>
      <c r="O8" s="41" t="s">
        <v>1</v>
      </c>
      <c r="P8" s="39"/>
      <c r="Q8" s="39"/>
      <c r="R8" s="38" t="s">
        <v>2</v>
      </c>
      <c r="S8" s="38" t="s">
        <v>1</v>
      </c>
      <c r="T8" s="39"/>
      <c r="U8" s="39"/>
      <c r="V8" s="38" t="s">
        <v>2</v>
      </c>
      <c r="W8" s="42"/>
      <c r="X8" s="38" t="s">
        <v>1</v>
      </c>
      <c r="Y8" s="39"/>
      <c r="Z8" s="39"/>
      <c r="AA8" s="38" t="s">
        <v>2</v>
      </c>
      <c r="AB8" s="100" t="s">
        <v>1</v>
      </c>
      <c r="AC8" s="43"/>
      <c r="AD8" s="44"/>
      <c r="AE8" s="38" t="s">
        <v>2</v>
      </c>
      <c r="AF8" s="45" t="s">
        <v>3</v>
      </c>
      <c r="AG8" s="15"/>
      <c r="AH8" s="15"/>
    </row>
    <row r="9" spans="1:34" s="21" customFormat="1" ht="9" customHeight="1">
      <c r="A9" s="15"/>
      <c r="B9" s="15"/>
      <c r="C9" s="15"/>
      <c r="D9" s="15"/>
      <c r="E9" s="22"/>
      <c r="F9" s="17" t="s">
        <v>26</v>
      </c>
      <c r="G9" s="41" t="s">
        <v>3</v>
      </c>
      <c r="H9" s="41" t="s">
        <v>4</v>
      </c>
      <c r="I9" s="41" t="s">
        <v>5</v>
      </c>
      <c r="J9" s="41" t="s">
        <v>6</v>
      </c>
      <c r="K9" s="41" t="s">
        <v>3</v>
      </c>
      <c r="L9" s="41" t="s">
        <v>7</v>
      </c>
      <c r="M9" s="41" t="s">
        <v>8</v>
      </c>
      <c r="N9" s="41" t="s">
        <v>9</v>
      </c>
      <c r="O9" s="41" t="s">
        <v>3</v>
      </c>
      <c r="P9" s="41" t="s">
        <v>4</v>
      </c>
      <c r="Q9" s="41" t="s">
        <v>5</v>
      </c>
      <c r="R9" s="41" t="s">
        <v>6</v>
      </c>
      <c r="S9" s="41" t="s">
        <v>3</v>
      </c>
      <c r="T9" s="41" t="s">
        <v>7</v>
      </c>
      <c r="U9" s="41" t="s">
        <v>8</v>
      </c>
      <c r="V9" s="41" t="s">
        <v>9</v>
      </c>
      <c r="W9" s="46"/>
      <c r="X9" s="41" t="s">
        <v>3</v>
      </c>
      <c r="Y9" s="41" t="s">
        <v>7</v>
      </c>
      <c r="Z9" s="41" t="s">
        <v>8</v>
      </c>
      <c r="AA9" s="41" t="s">
        <v>9</v>
      </c>
      <c r="AB9" s="47" t="s">
        <v>3</v>
      </c>
      <c r="AC9" s="48" t="s">
        <v>7</v>
      </c>
      <c r="AD9" s="47" t="s">
        <v>8</v>
      </c>
      <c r="AE9" s="41" t="s">
        <v>9</v>
      </c>
      <c r="AF9" s="49"/>
      <c r="AG9" s="15"/>
      <c r="AH9" s="15"/>
    </row>
    <row r="10" spans="1:34" s="56" customFormat="1" ht="3.75" customHeight="1">
      <c r="A10" s="50"/>
      <c r="B10" s="50"/>
      <c r="C10" s="50"/>
      <c r="D10" s="50"/>
      <c r="E10" s="51"/>
      <c r="F10" s="52"/>
      <c r="G10" s="52"/>
      <c r="H10" s="52"/>
      <c r="I10" s="52"/>
      <c r="J10" s="53"/>
      <c r="K10" s="52"/>
      <c r="L10" s="52"/>
      <c r="M10" s="52"/>
      <c r="N10" s="53"/>
      <c r="O10" s="52"/>
      <c r="P10" s="52"/>
      <c r="Q10" s="52"/>
      <c r="R10" s="53"/>
      <c r="S10" s="52"/>
      <c r="T10" s="52"/>
      <c r="U10" s="52"/>
      <c r="V10" s="53"/>
      <c r="W10" s="42"/>
      <c r="X10" s="52"/>
      <c r="Y10" s="52"/>
      <c r="Z10" s="52"/>
      <c r="AA10" s="53"/>
      <c r="AB10" s="54"/>
      <c r="AC10" s="55"/>
      <c r="AD10" s="54"/>
      <c r="AE10" s="53"/>
      <c r="AF10" s="51"/>
      <c r="AG10" s="50"/>
      <c r="AH10" s="96"/>
    </row>
    <row r="11" spans="4:34" s="57" customFormat="1" ht="9.75" customHeight="1">
      <c r="D11" s="58"/>
      <c r="E11" s="59"/>
      <c r="H11" s="60" t="s">
        <v>27</v>
      </c>
      <c r="I11" s="61" t="s">
        <v>10</v>
      </c>
      <c r="J11" s="60" t="s">
        <v>11</v>
      </c>
      <c r="L11" s="60" t="s">
        <v>27</v>
      </c>
      <c r="M11" s="61" t="s">
        <v>10</v>
      </c>
      <c r="N11" s="60" t="s">
        <v>11</v>
      </c>
      <c r="P11" s="60" t="s">
        <v>27</v>
      </c>
      <c r="Q11" s="61" t="s">
        <v>10</v>
      </c>
      <c r="R11" s="60" t="s">
        <v>11</v>
      </c>
      <c r="T11" s="60" t="s">
        <v>27</v>
      </c>
      <c r="U11" s="61" t="s">
        <v>10</v>
      </c>
      <c r="V11" s="60" t="s">
        <v>11</v>
      </c>
      <c r="W11" s="60"/>
      <c r="Y11" s="60" t="s">
        <v>27</v>
      </c>
      <c r="Z11" s="61" t="s">
        <v>10</v>
      </c>
      <c r="AA11" s="60" t="s">
        <v>11</v>
      </c>
      <c r="AB11" s="62"/>
      <c r="AC11" s="63" t="s">
        <v>27</v>
      </c>
      <c r="AD11" s="64" t="s">
        <v>10</v>
      </c>
      <c r="AE11" s="60" t="s">
        <v>11</v>
      </c>
      <c r="AF11" s="60"/>
      <c r="AG11" s="65"/>
      <c r="AH11" s="58"/>
    </row>
    <row r="12" spans="4:34" s="57" customFormat="1" ht="8.25" customHeight="1">
      <c r="D12" s="58"/>
      <c r="E12" s="59"/>
      <c r="H12" s="60" t="s">
        <v>12</v>
      </c>
      <c r="I12" s="60" t="s">
        <v>13</v>
      </c>
      <c r="J12" s="60"/>
      <c r="L12" s="60" t="s">
        <v>12</v>
      </c>
      <c r="M12" s="60" t="s">
        <v>13</v>
      </c>
      <c r="N12" s="60"/>
      <c r="P12" s="60" t="s">
        <v>12</v>
      </c>
      <c r="Q12" s="60" t="s">
        <v>13</v>
      </c>
      <c r="R12" s="60"/>
      <c r="T12" s="60" t="s">
        <v>12</v>
      </c>
      <c r="U12" s="60" t="s">
        <v>13</v>
      </c>
      <c r="V12" s="60"/>
      <c r="W12" s="60"/>
      <c r="Y12" s="60" t="s">
        <v>12</v>
      </c>
      <c r="Z12" s="60" t="s">
        <v>13</v>
      </c>
      <c r="AA12" s="60"/>
      <c r="AB12" s="62"/>
      <c r="AC12" s="63" t="s">
        <v>12</v>
      </c>
      <c r="AD12" s="62" t="s">
        <v>13</v>
      </c>
      <c r="AE12" s="60"/>
      <c r="AF12" s="60"/>
      <c r="AG12" s="65"/>
      <c r="AH12" s="58"/>
    </row>
    <row r="13" spans="3:35" s="21" customFormat="1" ht="18" customHeight="1">
      <c r="C13" s="69"/>
      <c r="D13" s="70" t="s">
        <v>38</v>
      </c>
      <c r="E13" s="66"/>
      <c r="F13" s="71" t="s">
        <v>28</v>
      </c>
      <c r="G13" s="74">
        <v>43558</v>
      </c>
      <c r="H13" s="74">
        <v>5500</v>
      </c>
      <c r="I13" s="74">
        <v>239569</v>
      </c>
      <c r="J13" s="97" t="e">
        <f>I13/'[1]量值1'!$I$13*100</f>
        <v>#REF!</v>
      </c>
      <c r="K13" s="74">
        <v>40302</v>
      </c>
      <c r="L13" s="74">
        <v>6500</v>
      </c>
      <c r="M13" s="74">
        <v>261963</v>
      </c>
      <c r="N13" s="97" t="e">
        <f>M13/'[1]量值1'!M$13*100</f>
        <v>#REF!</v>
      </c>
      <c r="O13" s="74">
        <v>36913</v>
      </c>
      <c r="P13" s="74">
        <v>7500</v>
      </c>
      <c r="Q13" s="74">
        <v>276847.5</v>
      </c>
      <c r="R13" s="97">
        <f>Q13/'[1]量值1'!Q$13*100</f>
        <v>0.07376955332619305</v>
      </c>
      <c r="S13" s="74">
        <v>26029</v>
      </c>
      <c r="T13" s="74">
        <v>8200</v>
      </c>
      <c r="U13" s="74">
        <v>213437.8</v>
      </c>
      <c r="V13" s="97">
        <f>U13/'[1]量值1'!U$13*100</f>
        <v>0.05452057143824186</v>
      </c>
      <c r="W13" s="97"/>
      <c r="X13" s="74">
        <v>34696</v>
      </c>
      <c r="Y13" s="74">
        <v>8500</v>
      </c>
      <c r="Z13" s="74">
        <v>294916</v>
      </c>
      <c r="AA13" s="97">
        <f>Z13/'[1]量值1'!Z$13*100</f>
        <v>0.08106740974381978</v>
      </c>
      <c r="AB13" s="75">
        <v>21572.205</v>
      </c>
      <c r="AC13" s="75">
        <v>10000</v>
      </c>
      <c r="AD13" s="75">
        <f aca="true" t="shared" si="0" ref="AD13:AD19">(AB13*AC13)/1000</f>
        <v>215722.05000000002</v>
      </c>
      <c r="AE13" s="97">
        <f>AD13/'[1]量值1'!AD$13*100</f>
        <v>0.06114916817976918</v>
      </c>
      <c r="AF13" s="69" t="s">
        <v>32</v>
      </c>
      <c r="AG13" s="68" t="s">
        <v>39</v>
      </c>
      <c r="AH13" s="80"/>
      <c r="AI13" s="67"/>
    </row>
    <row r="14" spans="4:35" s="21" customFormat="1" ht="18" customHeight="1">
      <c r="D14" s="70" t="s">
        <v>40</v>
      </c>
      <c r="E14" s="66"/>
      <c r="F14" s="71" t="s">
        <v>28</v>
      </c>
      <c r="G14" s="74">
        <v>35167</v>
      </c>
      <c r="H14" s="74">
        <v>18000</v>
      </c>
      <c r="I14" s="74">
        <v>633006</v>
      </c>
      <c r="J14" s="97" t="e">
        <f>I14/'[1]量值1'!$I$13*100</f>
        <v>#REF!</v>
      </c>
      <c r="K14" s="74">
        <v>37182</v>
      </c>
      <c r="L14" s="74">
        <v>18000</v>
      </c>
      <c r="M14" s="74">
        <v>669276</v>
      </c>
      <c r="N14" s="97" t="e">
        <f>M14/'[1]量值1'!M$13*100</f>
        <v>#REF!</v>
      </c>
      <c r="O14" s="74">
        <v>31807</v>
      </c>
      <c r="P14" s="74">
        <v>18800</v>
      </c>
      <c r="Q14" s="74">
        <v>597971.6</v>
      </c>
      <c r="R14" s="97">
        <f>Q14/'[1]量值1'!Q$13*100</f>
        <v>0.15933717239183653</v>
      </c>
      <c r="S14" s="74">
        <v>34014</v>
      </c>
      <c r="T14" s="74">
        <v>18300</v>
      </c>
      <c r="U14" s="74">
        <v>622456.2</v>
      </c>
      <c r="V14" s="97">
        <f>U14/'[1]量值1'!U$13*100</f>
        <v>0.15900026948964321</v>
      </c>
      <c r="W14" s="97"/>
      <c r="X14" s="74">
        <v>43684</v>
      </c>
      <c r="Y14" s="74">
        <v>18100</v>
      </c>
      <c r="Z14" s="74">
        <v>790680.4</v>
      </c>
      <c r="AA14" s="97">
        <f>Z14/'[1]量值1'!Z$13*100</f>
        <v>0.21734464038304915</v>
      </c>
      <c r="AB14" s="75">
        <v>39963.414</v>
      </c>
      <c r="AC14" s="75">
        <v>18500</v>
      </c>
      <c r="AD14" s="75">
        <f t="shared" si="0"/>
        <v>739323.159</v>
      </c>
      <c r="AE14" s="97">
        <f>AD14/'[1]量值1'!AD$13*100</f>
        <v>0.20957058487479246</v>
      </c>
      <c r="AF14" s="69" t="s">
        <v>32</v>
      </c>
      <c r="AG14" s="68" t="s">
        <v>41</v>
      </c>
      <c r="AH14" s="80"/>
      <c r="AI14" s="67"/>
    </row>
    <row r="15" spans="2:35" s="21" customFormat="1" ht="18" customHeight="1">
      <c r="B15" s="69"/>
      <c r="C15" s="69"/>
      <c r="D15" s="70" t="s">
        <v>42</v>
      </c>
      <c r="E15" s="66"/>
      <c r="F15" s="71" t="s">
        <v>28</v>
      </c>
      <c r="G15" s="74">
        <v>79031</v>
      </c>
      <c r="H15" s="74">
        <v>35000</v>
      </c>
      <c r="I15" s="74">
        <v>2766085</v>
      </c>
      <c r="J15" s="97" t="e">
        <f>I15/'[1]量值1'!$I$13*100</f>
        <v>#REF!</v>
      </c>
      <c r="K15" s="74">
        <v>53154</v>
      </c>
      <c r="L15" s="74">
        <v>38000</v>
      </c>
      <c r="M15" s="74">
        <v>2019852</v>
      </c>
      <c r="N15" s="97" t="e">
        <f>M15/'[1]量值1'!M$13*100</f>
        <v>#REF!</v>
      </c>
      <c r="O15" s="74">
        <v>32259</v>
      </c>
      <c r="P15" s="74">
        <v>54000</v>
      </c>
      <c r="Q15" s="74">
        <v>1741986</v>
      </c>
      <c r="R15" s="97">
        <f>Q15/'[1]量值1'!Q$13*100</f>
        <v>0.4641744249830022</v>
      </c>
      <c r="S15" s="74">
        <v>52275</v>
      </c>
      <c r="T15" s="74">
        <v>42000</v>
      </c>
      <c r="U15" s="74">
        <v>2195550</v>
      </c>
      <c r="V15" s="97">
        <f>U15/'[1]量值1'!U$13*100</f>
        <v>0.5608314957389551</v>
      </c>
      <c r="W15" s="97"/>
      <c r="X15" s="74">
        <v>62428</v>
      </c>
      <c r="Y15" s="74">
        <v>37000</v>
      </c>
      <c r="Z15" s="74">
        <v>2309836</v>
      </c>
      <c r="AA15" s="97">
        <f>Z15/'[1]量值1'!Z$13*100</f>
        <v>0.634934766011426</v>
      </c>
      <c r="AB15" s="75">
        <v>54102.924</v>
      </c>
      <c r="AC15" s="75">
        <v>34000</v>
      </c>
      <c r="AD15" s="75">
        <f t="shared" si="0"/>
        <v>1839499.416</v>
      </c>
      <c r="AE15" s="97">
        <f>AD15/'[1]量值1'!AD$13*100</f>
        <v>0.5214295856894146</v>
      </c>
      <c r="AF15" s="69" t="s">
        <v>32</v>
      </c>
      <c r="AG15" s="68" t="s">
        <v>43</v>
      </c>
      <c r="AH15" s="80"/>
      <c r="AI15" s="67"/>
    </row>
    <row r="16" spans="2:55" s="21" customFormat="1" ht="18" customHeight="1">
      <c r="B16" s="69"/>
      <c r="C16" s="69"/>
      <c r="D16" s="70" t="s">
        <v>44</v>
      </c>
      <c r="E16" s="66"/>
      <c r="F16" s="71" t="s">
        <v>28</v>
      </c>
      <c r="G16" s="74">
        <v>40070</v>
      </c>
      <c r="H16" s="74">
        <v>26500</v>
      </c>
      <c r="I16" s="74">
        <v>1061855</v>
      </c>
      <c r="J16" s="97" t="e">
        <f>I16/'[1]量值1'!$I$13*100</f>
        <v>#REF!</v>
      </c>
      <c r="K16" s="74">
        <v>39685</v>
      </c>
      <c r="L16" s="74">
        <v>26800</v>
      </c>
      <c r="M16" s="74">
        <v>1063558</v>
      </c>
      <c r="N16" s="97" t="e">
        <f>M16/'[1]量值1'!M$13*100</f>
        <v>#REF!</v>
      </c>
      <c r="O16" s="74">
        <v>42648</v>
      </c>
      <c r="P16" s="74">
        <v>27000</v>
      </c>
      <c r="Q16" s="74">
        <v>1151496</v>
      </c>
      <c r="R16" s="97">
        <f>Q16/'[1]量值1'!Q$13*100</f>
        <v>0.30683082049466937</v>
      </c>
      <c r="S16" s="74">
        <v>38431</v>
      </c>
      <c r="T16" s="74">
        <v>27000</v>
      </c>
      <c r="U16" s="74">
        <v>1037637</v>
      </c>
      <c r="V16" s="97">
        <f>U16/'[1]量值1'!U$13*100</f>
        <v>0.2650540915688926</v>
      </c>
      <c r="W16" s="97"/>
      <c r="X16" s="74">
        <v>34755</v>
      </c>
      <c r="Y16" s="74">
        <v>27500</v>
      </c>
      <c r="Z16" s="74">
        <v>955762.5</v>
      </c>
      <c r="AA16" s="97">
        <f>Z16/'[1]量值1'!Z$13*100</f>
        <v>0.26272291162662437</v>
      </c>
      <c r="AB16" s="75">
        <v>48303.952</v>
      </c>
      <c r="AC16" s="75">
        <v>26800</v>
      </c>
      <c r="AD16" s="75">
        <f t="shared" si="0"/>
        <v>1294545.9135999999</v>
      </c>
      <c r="AE16" s="97">
        <f>AD16/'[1]量值1'!AD$13*100</f>
        <v>0.3669555605797336</v>
      </c>
      <c r="AF16" s="69" t="s">
        <v>32</v>
      </c>
      <c r="AG16" s="72" t="s">
        <v>45</v>
      </c>
      <c r="AH16" s="101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</row>
    <row r="17" spans="4:35" s="21" customFormat="1" ht="18" customHeight="1">
      <c r="D17" s="70" t="s">
        <v>46</v>
      </c>
      <c r="E17" s="66"/>
      <c r="F17" s="71" t="s">
        <v>28</v>
      </c>
      <c r="G17" s="74">
        <v>28881</v>
      </c>
      <c r="H17" s="74">
        <v>13500</v>
      </c>
      <c r="I17" s="74">
        <v>389893.5</v>
      </c>
      <c r="J17" s="97" t="e">
        <f>I17/'[1]量值1'!$I$13*100</f>
        <v>#REF!</v>
      </c>
      <c r="K17" s="74">
        <v>31374</v>
      </c>
      <c r="L17" s="74">
        <v>13500</v>
      </c>
      <c r="M17" s="74">
        <v>423549</v>
      </c>
      <c r="N17" s="97" t="e">
        <f>M17/'[1]量值1'!M$13*100</f>
        <v>#REF!</v>
      </c>
      <c r="O17" s="74">
        <v>31566</v>
      </c>
      <c r="P17" s="74">
        <v>13600</v>
      </c>
      <c r="Q17" s="74">
        <v>429297.6</v>
      </c>
      <c r="R17" s="97">
        <f>Q17/'[1]量值1'!Q$13*100</f>
        <v>0.11439183014477894</v>
      </c>
      <c r="S17" s="74">
        <v>37551</v>
      </c>
      <c r="T17" s="74">
        <v>13500</v>
      </c>
      <c r="U17" s="74">
        <v>506938.5</v>
      </c>
      <c r="V17" s="97">
        <f>U17/'[1]量值1'!U$13*100</f>
        <v>0.12949241748202606</v>
      </c>
      <c r="W17" s="97"/>
      <c r="X17" s="74">
        <v>35017</v>
      </c>
      <c r="Y17" s="74">
        <v>13800</v>
      </c>
      <c r="Z17" s="74">
        <v>483234.6</v>
      </c>
      <c r="AA17" s="97">
        <f>Z17/'[1]量值1'!Z$13*100</f>
        <v>0.1328330009921159</v>
      </c>
      <c r="AB17" s="75">
        <v>34760.555</v>
      </c>
      <c r="AC17" s="75">
        <v>13800</v>
      </c>
      <c r="AD17" s="75">
        <f t="shared" si="0"/>
        <v>479695.659</v>
      </c>
      <c r="AE17" s="97">
        <f>AD17/'[1]量值1'!AD$13*100</f>
        <v>0.13597585655845662</v>
      </c>
      <c r="AF17" s="69" t="s">
        <v>32</v>
      </c>
      <c r="AG17" s="68" t="s">
        <v>47</v>
      </c>
      <c r="AH17" s="80"/>
      <c r="AI17" s="67"/>
    </row>
    <row r="18" spans="4:35" s="21" customFormat="1" ht="18" customHeight="1">
      <c r="D18" s="70" t="s">
        <v>48</v>
      </c>
      <c r="E18" s="66"/>
      <c r="F18" s="71" t="s">
        <v>28</v>
      </c>
      <c r="G18" s="74">
        <v>320970</v>
      </c>
      <c r="H18" s="74">
        <v>10000</v>
      </c>
      <c r="I18" s="74">
        <v>3209700</v>
      </c>
      <c r="J18" s="97" t="e">
        <f>I18/'[1]量值1'!$I$13*100</f>
        <v>#REF!</v>
      </c>
      <c r="K18" s="74">
        <v>349950</v>
      </c>
      <c r="L18" s="74">
        <v>10000</v>
      </c>
      <c r="M18" s="74">
        <v>3499500</v>
      </c>
      <c r="N18" s="97" t="e">
        <f>M18/'[1]量值1'!M$13*100</f>
        <v>#REF!</v>
      </c>
      <c r="O18" s="74">
        <v>341329</v>
      </c>
      <c r="P18" s="74">
        <v>10500</v>
      </c>
      <c r="Q18" s="74">
        <v>3583954.5</v>
      </c>
      <c r="R18" s="97">
        <f>Q18/'[1]量值1'!Q$13*100</f>
        <v>0.9549904644484762</v>
      </c>
      <c r="S18" s="74">
        <v>358700</v>
      </c>
      <c r="T18" s="74">
        <v>10200</v>
      </c>
      <c r="U18" s="74">
        <v>3658740</v>
      </c>
      <c r="V18" s="97">
        <f>U18/'[1]量值1'!U$13*100</f>
        <v>0.9345888851175991</v>
      </c>
      <c r="W18" s="97"/>
      <c r="X18" s="74">
        <v>336826</v>
      </c>
      <c r="Y18" s="74">
        <v>10600</v>
      </c>
      <c r="Z18" s="74">
        <v>3570355.6</v>
      </c>
      <c r="AA18" s="97">
        <f>Z18/'[1]量值1'!Z$13*100</f>
        <v>0.9814302389708984</v>
      </c>
      <c r="AB18" s="75">
        <v>322958.553</v>
      </c>
      <c r="AC18" s="75">
        <v>10900</v>
      </c>
      <c r="AD18" s="75">
        <f t="shared" si="0"/>
        <v>3520248.2277</v>
      </c>
      <c r="AE18" s="97">
        <f>AD18/'[1]量值1'!AD$13*100</f>
        <v>0.9978592865688125</v>
      </c>
      <c r="AF18" s="69" t="s">
        <v>32</v>
      </c>
      <c r="AG18" s="68" t="s">
        <v>49</v>
      </c>
      <c r="AH18" s="80"/>
      <c r="AI18" s="67"/>
    </row>
    <row r="19" spans="4:35" s="21" customFormat="1" ht="18" customHeight="1">
      <c r="D19" s="70" t="s">
        <v>50</v>
      </c>
      <c r="E19" s="66"/>
      <c r="F19" s="71" t="s">
        <v>28</v>
      </c>
      <c r="G19" s="74">
        <v>7560</v>
      </c>
      <c r="H19" s="74">
        <v>41000</v>
      </c>
      <c r="I19" s="74">
        <v>309960</v>
      </c>
      <c r="J19" s="97" t="e">
        <f>I19/'[1]量值1'!$I$13*100</f>
        <v>#REF!</v>
      </c>
      <c r="K19" s="74">
        <v>7308</v>
      </c>
      <c r="L19" s="74">
        <v>41000</v>
      </c>
      <c r="M19" s="74">
        <v>299628</v>
      </c>
      <c r="N19" s="97" t="e">
        <f>M19/'[1]量值1'!M$13*100</f>
        <v>#REF!</v>
      </c>
      <c r="O19" s="74">
        <v>6344</v>
      </c>
      <c r="P19" s="74">
        <v>41500</v>
      </c>
      <c r="Q19" s="74">
        <v>263276</v>
      </c>
      <c r="R19" s="97">
        <f>Q19/'[1]量值1'!Q$13*100</f>
        <v>0.07015325376428105</v>
      </c>
      <c r="S19" s="74">
        <v>7457</v>
      </c>
      <c r="T19" s="74">
        <v>41200</v>
      </c>
      <c r="U19" s="74">
        <v>307228.4</v>
      </c>
      <c r="V19" s="97">
        <f>U19/'[1]量值1'!U$13*100</f>
        <v>0.07847845100566418</v>
      </c>
      <c r="W19" s="97"/>
      <c r="X19" s="74">
        <v>7901</v>
      </c>
      <c r="Y19" s="74">
        <v>45000</v>
      </c>
      <c r="Z19" s="74">
        <v>355545</v>
      </c>
      <c r="AA19" s="97">
        <f>Z19/'[1]量值1'!Z$13*100</f>
        <v>0.09773329421722253</v>
      </c>
      <c r="AB19" s="75">
        <v>7365.448</v>
      </c>
      <c r="AC19" s="75">
        <v>48000</v>
      </c>
      <c r="AD19" s="75">
        <f t="shared" si="0"/>
        <v>353541.504</v>
      </c>
      <c r="AE19" s="97">
        <f>AD19/'[1]量值1'!AD$13*100</f>
        <v>0.10021585130784978</v>
      </c>
      <c r="AF19" s="69" t="s">
        <v>32</v>
      </c>
      <c r="AG19" s="68" t="s">
        <v>51</v>
      </c>
      <c r="AH19" s="80"/>
      <c r="AI19" s="67"/>
    </row>
    <row r="20" spans="4:35" s="21" customFormat="1" ht="18" customHeight="1">
      <c r="D20" s="70" t="s">
        <v>52</v>
      </c>
      <c r="E20" s="66"/>
      <c r="F20" s="71" t="s">
        <v>28</v>
      </c>
      <c r="G20" s="74">
        <v>72082</v>
      </c>
      <c r="H20" s="74">
        <v>15101.98107710663</v>
      </c>
      <c r="I20" s="74">
        <v>1088581</v>
      </c>
      <c r="J20" s="97" t="e">
        <f>I20/'[1]量值1'!$I$13*100</f>
        <v>#REF!</v>
      </c>
      <c r="K20" s="74">
        <v>64269</v>
      </c>
      <c r="L20" s="74">
        <v>15581.680125721576</v>
      </c>
      <c r="M20" s="74">
        <v>1001419</v>
      </c>
      <c r="N20" s="97" t="e">
        <f>M20/'[1]量值1'!M$13*100</f>
        <v>#REF!</v>
      </c>
      <c r="O20" s="74">
        <v>50201</v>
      </c>
      <c r="P20" s="74">
        <v>15021.644987151649</v>
      </c>
      <c r="Q20" s="74">
        <v>754101.6</v>
      </c>
      <c r="R20" s="97">
        <f>Q20/'[1]量值1'!Q$13*100</f>
        <v>0.20094000557912745</v>
      </c>
      <c r="S20" s="74">
        <v>67231</v>
      </c>
      <c r="T20" s="74">
        <v>14842.9415002008</v>
      </c>
      <c r="U20" s="74">
        <v>997905.8</v>
      </c>
      <c r="V20" s="97">
        <f>U20/'[1]量值1'!U$13*100</f>
        <v>0.2549051501539835</v>
      </c>
      <c r="W20" s="97"/>
      <c r="X20" s="74">
        <v>66415</v>
      </c>
      <c r="Y20" s="74">
        <v>14798.540992245726</v>
      </c>
      <c r="Z20" s="74">
        <v>982845.1</v>
      </c>
      <c r="AA20" s="97">
        <f>Z20/'[1]量值1'!Z$13*100</f>
        <v>0.2701674593321675</v>
      </c>
      <c r="AB20" s="75">
        <v>61714.242</v>
      </c>
      <c r="AC20" s="75">
        <f>(AD20/AB20)*1000</f>
        <v>15450.74474057382</v>
      </c>
      <c r="AD20" s="75">
        <v>953531</v>
      </c>
      <c r="AE20" s="97">
        <f>AD20/'[1]量值1'!AD$13*100</f>
        <v>0.2702905311887379</v>
      </c>
      <c r="AF20" s="69" t="s">
        <v>32</v>
      </c>
      <c r="AG20" s="68" t="s">
        <v>53</v>
      </c>
      <c r="AH20" s="80"/>
      <c r="AI20" s="67"/>
    </row>
    <row r="21" spans="4:35" s="21" customFormat="1" ht="18" customHeight="1">
      <c r="D21" s="70" t="s">
        <v>54</v>
      </c>
      <c r="E21" s="66"/>
      <c r="F21" s="71" t="s">
        <v>28</v>
      </c>
      <c r="G21" s="74">
        <v>66928</v>
      </c>
      <c r="H21" s="74">
        <v>8400</v>
      </c>
      <c r="I21" s="74">
        <v>562195.2</v>
      </c>
      <c r="J21" s="97" t="e">
        <f>I21/'[1]量值1'!$I$13*100</f>
        <v>#REF!</v>
      </c>
      <c r="K21" s="74">
        <v>49132</v>
      </c>
      <c r="L21" s="74">
        <v>8600</v>
      </c>
      <c r="M21" s="74">
        <v>422535.2</v>
      </c>
      <c r="N21" s="97" t="e">
        <f>M21/'[1]量值1'!M$13*100</f>
        <v>#REF!</v>
      </c>
      <c r="O21" s="74">
        <v>49310</v>
      </c>
      <c r="P21" s="74">
        <v>8800</v>
      </c>
      <c r="Q21" s="74">
        <v>433928</v>
      </c>
      <c r="R21" s="97">
        <f>Q21/'[1]量值1'!Q$13*100</f>
        <v>0.11562565938189182</v>
      </c>
      <c r="S21" s="74">
        <v>85315</v>
      </c>
      <c r="T21" s="74">
        <v>7600</v>
      </c>
      <c r="U21" s="74">
        <v>648394</v>
      </c>
      <c r="V21" s="97">
        <f>U21/'[1]量值1'!U$13*100</f>
        <v>0.16562582352857555</v>
      </c>
      <c r="W21" s="97"/>
      <c r="X21" s="74">
        <v>87302</v>
      </c>
      <c r="Y21" s="74">
        <v>7700</v>
      </c>
      <c r="Z21" s="74">
        <v>672225.4</v>
      </c>
      <c r="AA21" s="97">
        <f>Z21/'[1]量值1'!Z$13*100</f>
        <v>0.18478336862700953</v>
      </c>
      <c r="AB21" s="75">
        <v>55597.615</v>
      </c>
      <c r="AC21" s="75">
        <v>8200</v>
      </c>
      <c r="AD21" s="75">
        <f aca="true" t="shared" si="1" ref="AD21:AD41">(AB21*AC21)/1000</f>
        <v>455900.443</v>
      </c>
      <c r="AE21" s="97">
        <f>AD21/'[1]量值1'!AD$13*100</f>
        <v>0.1292307989018196</v>
      </c>
      <c r="AF21" s="69" t="s">
        <v>32</v>
      </c>
      <c r="AG21" s="68" t="s">
        <v>55</v>
      </c>
      <c r="AH21" s="80"/>
      <c r="AI21" s="67"/>
    </row>
    <row r="22" spans="4:35" s="21" customFormat="1" ht="18" customHeight="1">
      <c r="D22" s="70" t="s">
        <v>56</v>
      </c>
      <c r="E22" s="66"/>
      <c r="F22" s="71" t="s">
        <v>28</v>
      </c>
      <c r="G22" s="74">
        <v>46483</v>
      </c>
      <c r="H22" s="74">
        <v>7200</v>
      </c>
      <c r="I22" s="74">
        <v>334677.6</v>
      </c>
      <c r="J22" s="97" t="e">
        <f>I22/'[1]量值1'!$I$13*100</f>
        <v>#REF!</v>
      </c>
      <c r="K22" s="74">
        <v>45126</v>
      </c>
      <c r="L22" s="74">
        <v>7300</v>
      </c>
      <c r="M22" s="74">
        <v>329419.8</v>
      </c>
      <c r="N22" s="97" t="e">
        <f>M22/'[1]量值1'!M$13*100</f>
        <v>#REF!</v>
      </c>
      <c r="O22" s="74">
        <v>42705</v>
      </c>
      <c r="P22" s="74">
        <v>7500</v>
      </c>
      <c r="Q22" s="74">
        <v>320287.5</v>
      </c>
      <c r="R22" s="97">
        <f>Q22/'[1]量值1'!Q$13*100</f>
        <v>0.08534469630740046</v>
      </c>
      <c r="S22" s="74">
        <v>46208</v>
      </c>
      <c r="T22" s="74">
        <v>7300</v>
      </c>
      <c r="U22" s="74">
        <v>337318.4</v>
      </c>
      <c r="V22" s="97">
        <f>U22/'[1]量值1'!U$13*100</f>
        <v>0.08616464339790539</v>
      </c>
      <c r="W22" s="97"/>
      <c r="X22" s="74">
        <v>44393</v>
      </c>
      <c r="Y22" s="74">
        <v>7600</v>
      </c>
      <c r="Z22" s="74">
        <v>337386.8</v>
      </c>
      <c r="AA22" s="97">
        <f>Z22/'[1]量值1'!Z$13*100</f>
        <v>0.09274191280824429</v>
      </c>
      <c r="AB22" s="75">
        <v>37333.548</v>
      </c>
      <c r="AC22" s="75">
        <v>8200</v>
      </c>
      <c r="AD22" s="75">
        <f t="shared" si="1"/>
        <v>306135.0936</v>
      </c>
      <c r="AE22" s="97">
        <f>AD22/'[1]量值1'!AD$13*100</f>
        <v>0.0867778992656327</v>
      </c>
      <c r="AF22" s="69" t="s">
        <v>32</v>
      </c>
      <c r="AG22" s="68" t="s">
        <v>57</v>
      </c>
      <c r="AH22" s="80"/>
      <c r="AI22" s="67"/>
    </row>
    <row r="23" spans="4:35" s="21" customFormat="1" ht="18" customHeight="1">
      <c r="D23" s="70" t="s">
        <v>58</v>
      </c>
      <c r="E23" s="66"/>
      <c r="F23" s="71" t="s">
        <v>28</v>
      </c>
      <c r="G23" s="74">
        <v>26069</v>
      </c>
      <c r="H23" s="74">
        <v>14200</v>
      </c>
      <c r="I23" s="74">
        <v>370179.8</v>
      </c>
      <c r="J23" s="97" t="e">
        <f>I23/'[1]量值1'!$I$13*100</f>
        <v>#REF!</v>
      </c>
      <c r="K23" s="74">
        <v>30882</v>
      </c>
      <c r="L23" s="74">
        <v>14000</v>
      </c>
      <c r="M23" s="74">
        <v>432348</v>
      </c>
      <c r="N23" s="97" t="e">
        <f>M23/'[1]量值1'!M$13*100</f>
        <v>#REF!</v>
      </c>
      <c r="O23" s="74">
        <v>34858</v>
      </c>
      <c r="P23" s="74">
        <v>14000</v>
      </c>
      <c r="Q23" s="74">
        <v>488012</v>
      </c>
      <c r="R23" s="97">
        <f>Q23/'[1]量值1'!Q$13*100</f>
        <v>0.13003703214882603</v>
      </c>
      <c r="S23" s="74">
        <v>36662</v>
      </c>
      <c r="T23" s="74">
        <v>13800</v>
      </c>
      <c r="U23" s="74">
        <v>505935.6</v>
      </c>
      <c r="V23" s="97">
        <f>U23/'[1]量值1'!U$13*100</f>
        <v>0.1292362366129606</v>
      </c>
      <c r="W23" s="97"/>
      <c r="X23" s="74">
        <v>35263</v>
      </c>
      <c r="Y23" s="74">
        <v>14100</v>
      </c>
      <c r="Z23" s="74">
        <v>497208.3</v>
      </c>
      <c r="AA23" s="97">
        <f>Z23/'[1]量值1'!Z$13*100</f>
        <v>0.13667413427595676</v>
      </c>
      <c r="AB23" s="75">
        <v>33613.87</v>
      </c>
      <c r="AC23" s="75">
        <v>14300</v>
      </c>
      <c r="AD23" s="75">
        <f t="shared" si="1"/>
        <v>480678.3410000001</v>
      </c>
      <c r="AE23" s="97">
        <f>AD23/'[1]量值1'!AD$13*100</f>
        <v>0.1362544103126289</v>
      </c>
      <c r="AF23" s="69" t="s">
        <v>32</v>
      </c>
      <c r="AG23" s="68" t="s">
        <v>59</v>
      </c>
      <c r="AH23" s="80"/>
      <c r="AI23" s="67"/>
    </row>
    <row r="24" spans="4:35" s="21" customFormat="1" ht="18" customHeight="1">
      <c r="D24" s="70" t="s">
        <v>60</v>
      </c>
      <c r="E24" s="66"/>
      <c r="F24" s="71" t="s">
        <v>28</v>
      </c>
      <c r="G24" s="74">
        <v>241792</v>
      </c>
      <c r="H24" s="74">
        <v>7500</v>
      </c>
      <c r="I24" s="74">
        <v>1813440</v>
      </c>
      <c r="J24" s="97" t="e">
        <f>I24/'[1]量值1'!$I$13*100</f>
        <v>#REF!</v>
      </c>
      <c r="K24" s="74">
        <v>251913</v>
      </c>
      <c r="L24" s="74">
        <v>7500</v>
      </c>
      <c r="M24" s="74">
        <v>1889347.5</v>
      </c>
      <c r="N24" s="97" t="e">
        <f>M24/'[1]量值1'!M$13*100</f>
        <v>#REF!</v>
      </c>
      <c r="O24" s="74">
        <v>250683</v>
      </c>
      <c r="P24" s="74">
        <v>7700</v>
      </c>
      <c r="Q24" s="74">
        <v>1930259.1</v>
      </c>
      <c r="R24" s="97">
        <f>Q24/'[1]量值1'!Q$13*100</f>
        <v>0.5143421978194471</v>
      </c>
      <c r="S24" s="74">
        <v>378849</v>
      </c>
      <c r="T24" s="74">
        <v>6600</v>
      </c>
      <c r="U24" s="74">
        <v>2500403.4</v>
      </c>
      <c r="V24" s="97">
        <f>U24/'[1]量值1'!U$13*100</f>
        <v>0.638703276524228</v>
      </c>
      <c r="W24" s="97"/>
      <c r="X24" s="74">
        <v>346868</v>
      </c>
      <c r="Y24" s="74">
        <v>7000</v>
      </c>
      <c r="Z24" s="74">
        <v>2428076</v>
      </c>
      <c r="AA24" s="97">
        <f>Z24/'[1]量值1'!Z$13*100</f>
        <v>0.6674369379115916</v>
      </c>
      <c r="AB24" s="75">
        <v>349718.666</v>
      </c>
      <c r="AC24" s="75">
        <v>6800</v>
      </c>
      <c r="AD24" s="75">
        <f t="shared" si="1"/>
        <v>2378086.9288000003</v>
      </c>
      <c r="AE24" s="97">
        <f>AD24/'[1]量值1'!AD$13*100</f>
        <v>0.674099089802373</v>
      </c>
      <c r="AF24" s="69" t="s">
        <v>32</v>
      </c>
      <c r="AG24" s="68" t="s">
        <v>61</v>
      </c>
      <c r="AH24" s="80"/>
      <c r="AI24" s="67"/>
    </row>
    <row r="25" spans="4:35" s="21" customFormat="1" ht="18" customHeight="1">
      <c r="D25" s="70" t="s">
        <v>62</v>
      </c>
      <c r="E25" s="66"/>
      <c r="F25" s="71" t="s">
        <v>28</v>
      </c>
      <c r="G25" s="74">
        <v>139609</v>
      </c>
      <c r="H25" s="74">
        <v>7800</v>
      </c>
      <c r="I25" s="74">
        <v>1088950.2</v>
      </c>
      <c r="J25" s="97" t="e">
        <f>I25/'[1]量值1'!$I$13*100</f>
        <v>#REF!</v>
      </c>
      <c r="K25" s="74">
        <v>124965</v>
      </c>
      <c r="L25" s="74">
        <v>7900</v>
      </c>
      <c r="M25" s="74">
        <v>987223.5</v>
      </c>
      <c r="N25" s="97" t="e">
        <f>M25/'[1]量值1'!M$13*100</f>
        <v>#REF!</v>
      </c>
      <c r="O25" s="74">
        <v>121754</v>
      </c>
      <c r="P25" s="74">
        <v>8100</v>
      </c>
      <c r="Q25" s="74">
        <v>986207.4</v>
      </c>
      <c r="R25" s="97">
        <f>Q25/'[1]量值1'!Q$13*100</f>
        <v>0.26278756132884057</v>
      </c>
      <c r="S25" s="74">
        <v>213988</v>
      </c>
      <c r="T25" s="74">
        <v>6900</v>
      </c>
      <c r="U25" s="74">
        <v>1476517.2</v>
      </c>
      <c r="V25" s="97">
        <f>U25/'[1]量值1'!U$13*100</f>
        <v>0.377161690583359</v>
      </c>
      <c r="W25" s="97"/>
      <c r="X25" s="74">
        <v>154599</v>
      </c>
      <c r="Y25" s="74">
        <v>7700</v>
      </c>
      <c r="Z25" s="74">
        <v>1190412.3</v>
      </c>
      <c r="AA25" s="97">
        <f>Z25/'[1]量值1'!Z$13*100</f>
        <v>0.3272241644677905</v>
      </c>
      <c r="AB25" s="75">
        <v>148328.604</v>
      </c>
      <c r="AC25" s="75">
        <v>7900</v>
      </c>
      <c r="AD25" s="75">
        <f t="shared" si="1"/>
        <v>1171795.9715999998</v>
      </c>
      <c r="AE25" s="97">
        <f>AD25/'[1]量值1'!AD$13*100</f>
        <v>0.33216052294952886</v>
      </c>
      <c r="AF25" s="69" t="s">
        <v>32</v>
      </c>
      <c r="AG25" s="68" t="s">
        <v>63</v>
      </c>
      <c r="AH25" s="80"/>
      <c r="AI25" s="67"/>
    </row>
    <row r="26" spans="3:35" s="21" customFormat="1" ht="18" customHeight="1">
      <c r="C26" s="69"/>
      <c r="D26" s="70" t="s">
        <v>64</v>
      </c>
      <c r="E26" s="66"/>
      <c r="F26" s="71" t="s">
        <v>28</v>
      </c>
      <c r="G26" s="74">
        <v>67596</v>
      </c>
      <c r="H26" s="74">
        <v>11500</v>
      </c>
      <c r="I26" s="74">
        <v>777354</v>
      </c>
      <c r="J26" s="97" t="e">
        <f>I26/'[1]量值1'!$I$13*100</f>
        <v>#REF!</v>
      </c>
      <c r="K26" s="74">
        <v>78604</v>
      </c>
      <c r="L26" s="74">
        <v>11500</v>
      </c>
      <c r="M26" s="74">
        <v>903946</v>
      </c>
      <c r="N26" s="97" t="e">
        <f>M26/'[1]量值1'!M$13*100</f>
        <v>#REF!</v>
      </c>
      <c r="O26" s="74">
        <v>80339</v>
      </c>
      <c r="P26" s="74">
        <v>11600</v>
      </c>
      <c r="Q26" s="74">
        <v>931932.4</v>
      </c>
      <c r="R26" s="97">
        <f>Q26/'[1]量值1'!Q$13*100</f>
        <v>0.24832529417172655</v>
      </c>
      <c r="S26" s="74">
        <v>79511</v>
      </c>
      <c r="T26" s="74">
        <v>11600</v>
      </c>
      <c r="U26" s="74">
        <v>922327.6</v>
      </c>
      <c r="V26" s="97">
        <f>U26/'[1]量值1'!U$13*100</f>
        <v>0.2355994477326049</v>
      </c>
      <c r="W26" s="97"/>
      <c r="X26" s="74">
        <v>59031</v>
      </c>
      <c r="Y26" s="74">
        <v>12800</v>
      </c>
      <c r="Z26" s="74">
        <v>755596.8</v>
      </c>
      <c r="AA26" s="97">
        <f>Z26/'[1]量值1'!Z$13*100</f>
        <v>0.20770075338984337</v>
      </c>
      <c r="AB26" s="75">
        <v>57750.003</v>
      </c>
      <c r="AC26" s="75">
        <v>13000</v>
      </c>
      <c r="AD26" s="75">
        <f t="shared" si="1"/>
        <v>750750.039</v>
      </c>
      <c r="AE26" s="97">
        <f>AD26/'[1]量值1'!AD$13*100</f>
        <v>0.21280967984394394</v>
      </c>
      <c r="AF26" s="69" t="s">
        <v>32</v>
      </c>
      <c r="AG26" s="68" t="s">
        <v>65</v>
      </c>
      <c r="AH26" s="80"/>
      <c r="AI26" s="67"/>
    </row>
    <row r="27" spans="4:35" s="21" customFormat="1" ht="18" customHeight="1">
      <c r="D27" s="70" t="s">
        <v>66</v>
      </c>
      <c r="E27" s="66"/>
      <c r="F27" s="71" t="s">
        <v>28</v>
      </c>
      <c r="G27" s="74">
        <v>205461</v>
      </c>
      <c r="H27" s="74">
        <v>9000</v>
      </c>
      <c r="I27" s="74">
        <v>1849149</v>
      </c>
      <c r="J27" s="97" t="e">
        <f>I27/'[1]量值1'!$I$13*100</f>
        <v>#REF!</v>
      </c>
      <c r="K27" s="74">
        <v>207078</v>
      </c>
      <c r="L27" s="74">
        <v>9000</v>
      </c>
      <c r="M27" s="74">
        <v>1863702</v>
      </c>
      <c r="N27" s="97" t="e">
        <f>M27/'[1]量值1'!M$13*100</f>
        <v>#REF!</v>
      </c>
      <c r="O27" s="74">
        <v>202899</v>
      </c>
      <c r="P27" s="74">
        <v>9500</v>
      </c>
      <c r="Q27" s="74">
        <v>1927540.5</v>
      </c>
      <c r="R27" s="97">
        <f>Q27/'[1]量值1'!Q$13*100</f>
        <v>0.5136177921171288</v>
      </c>
      <c r="S27" s="74">
        <v>203791</v>
      </c>
      <c r="T27" s="74">
        <v>9500</v>
      </c>
      <c r="U27" s="74">
        <v>1936014.5</v>
      </c>
      <c r="V27" s="97">
        <f>U27/'[1]量值1'!U$13*100</f>
        <v>0.4945357235350164</v>
      </c>
      <c r="W27" s="97"/>
      <c r="X27" s="74">
        <v>192639</v>
      </c>
      <c r="Y27" s="74">
        <v>9800</v>
      </c>
      <c r="Z27" s="74">
        <v>1887862.2</v>
      </c>
      <c r="AA27" s="97">
        <f>Z27/'[1]量值1'!Z$13*100</f>
        <v>0.5189413206040671</v>
      </c>
      <c r="AB27" s="75">
        <f>140460.138+3516.534+4275.366</f>
        <v>148252.03800000003</v>
      </c>
      <c r="AC27" s="75">
        <v>9800</v>
      </c>
      <c r="AD27" s="75">
        <f t="shared" si="1"/>
        <v>1452869.9724000003</v>
      </c>
      <c r="AE27" s="97">
        <f>AD27/'[1]量值1'!AD$13*100</f>
        <v>0.4118345356240784</v>
      </c>
      <c r="AF27" s="69" t="s">
        <v>32</v>
      </c>
      <c r="AG27" s="68" t="s">
        <v>67</v>
      </c>
      <c r="AH27" s="80"/>
      <c r="AI27" s="67"/>
    </row>
    <row r="28" spans="4:35" s="21" customFormat="1" ht="18" customHeight="1">
      <c r="D28" s="70" t="s">
        <v>68</v>
      </c>
      <c r="E28" s="66"/>
      <c r="F28" s="71" t="s">
        <v>28</v>
      </c>
      <c r="G28" s="74">
        <v>81900</v>
      </c>
      <c r="H28" s="74">
        <v>8500</v>
      </c>
      <c r="I28" s="74">
        <v>696150</v>
      </c>
      <c r="J28" s="97" t="e">
        <f>I28/'[1]量值1'!$I$13*100</f>
        <v>#REF!</v>
      </c>
      <c r="K28" s="74">
        <v>71688</v>
      </c>
      <c r="L28" s="74">
        <v>8700</v>
      </c>
      <c r="M28" s="74">
        <v>623685.6</v>
      </c>
      <c r="N28" s="97" t="e">
        <f>M28/'[1]量值1'!M$13*100</f>
        <v>#REF!</v>
      </c>
      <c r="O28" s="74">
        <v>63959</v>
      </c>
      <c r="P28" s="74">
        <v>9000</v>
      </c>
      <c r="Q28" s="74">
        <v>575631</v>
      </c>
      <c r="R28" s="97">
        <f>Q28/'[1]量值1'!Q$13*100</f>
        <v>0.15338423410256485</v>
      </c>
      <c r="S28" s="74">
        <v>100203</v>
      </c>
      <c r="T28" s="74">
        <v>7800</v>
      </c>
      <c r="U28" s="74">
        <v>781583.4</v>
      </c>
      <c r="V28" s="97">
        <f>U28/'[1]量值1'!U$13*100</f>
        <v>0.19964773622406143</v>
      </c>
      <c r="W28" s="97"/>
      <c r="X28" s="74">
        <v>94859</v>
      </c>
      <c r="Y28" s="74">
        <v>8400</v>
      </c>
      <c r="Z28" s="74">
        <v>796815.6</v>
      </c>
      <c r="AA28" s="97">
        <f>Z28/'[1]量值1'!Z$13*100</f>
        <v>0.21903110287494607</v>
      </c>
      <c r="AB28" s="75">
        <v>89118.431</v>
      </c>
      <c r="AC28" s="75">
        <v>8600</v>
      </c>
      <c r="AD28" s="75">
        <f t="shared" si="1"/>
        <v>766418.5066000001</v>
      </c>
      <c r="AE28" s="97">
        <f>AD28/'[1]量值1'!AD$13*100</f>
        <v>0.2172511069506846</v>
      </c>
      <c r="AF28" s="69" t="s">
        <v>32</v>
      </c>
      <c r="AG28" s="68" t="s">
        <v>69</v>
      </c>
      <c r="AH28" s="80"/>
      <c r="AI28" s="67"/>
    </row>
    <row r="29" spans="4:35" s="21" customFormat="1" ht="18" customHeight="1">
      <c r="D29" s="70" t="s">
        <v>70</v>
      </c>
      <c r="E29" s="94"/>
      <c r="F29" s="71" t="s">
        <v>28</v>
      </c>
      <c r="G29" s="74">
        <v>674</v>
      </c>
      <c r="H29" s="74">
        <v>330000</v>
      </c>
      <c r="I29" s="74">
        <v>222420</v>
      </c>
      <c r="J29" s="97" t="e">
        <f>I29/'[1]量值1'!$I$13*100</f>
        <v>#REF!</v>
      </c>
      <c r="K29" s="74">
        <v>712</v>
      </c>
      <c r="L29" s="74">
        <v>340000</v>
      </c>
      <c r="M29" s="74">
        <v>242080</v>
      </c>
      <c r="N29" s="97" t="e">
        <f>M29/'[1]量值1'!M$13*100</f>
        <v>#REF!</v>
      </c>
      <c r="O29" s="74">
        <v>707</v>
      </c>
      <c r="P29" s="74">
        <v>340000</v>
      </c>
      <c r="Q29" s="74">
        <v>240380</v>
      </c>
      <c r="R29" s="97">
        <f>Q29/'[1]量值1'!Q$13*100</f>
        <v>0.06405232204932419</v>
      </c>
      <c r="S29" s="74">
        <v>806</v>
      </c>
      <c r="T29" s="74">
        <v>336000</v>
      </c>
      <c r="U29" s="74">
        <v>270948</v>
      </c>
      <c r="V29" s="97">
        <f>U29/'[1]量值1'!U$13*100</f>
        <v>0.06921098226297666</v>
      </c>
      <c r="W29" s="97"/>
      <c r="X29" s="74">
        <v>444</v>
      </c>
      <c r="Y29" s="74">
        <v>345000</v>
      </c>
      <c r="Z29" s="74">
        <v>153180</v>
      </c>
      <c r="AA29" s="97">
        <f>Z29/'[1]量值1'!Z$13*100</f>
        <v>0.042106585687308636</v>
      </c>
      <c r="AB29" s="75">
        <v>760.303</v>
      </c>
      <c r="AC29" s="75">
        <v>328000</v>
      </c>
      <c r="AD29" s="75">
        <f t="shared" si="1"/>
        <v>249379.384</v>
      </c>
      <c r="AE29" s="97">
        <f>AD29/'[1]量值1'!AD$13*100</f>
        <v>0.0706897690467119</v>
      </c>
      <c r="AF29" s="69" t="s">
        <v>32</v>
      </c>
      <c r="AG29" s="68" t="s">
        <v>71</v>
      </c>
      <c r="AH29" s="80"/>
      <c r="AI29" s="67"/>
    </row>
    <row r="30" spans="4:35" s="21" customFormat="1" ht="18" customHeight="1">
      <c r="D30" s="70" t="s">
        <v>72</v>
      </c>
      <c r="E30" s="66"/>
      <c r="F30" s="71" t="s">
        <v>28</v>
      </c>
      <c r="G30" s="74">
        <v>8009</v>
      </c>
      <c r="H30" s="74">
        <v>7600</v>
      </c>
      <c r="I30" s="74">
        <v>60868.4</v>
      </c>
      <c r="J30" s="97" t="e">
        <f>I30/'[1]量值1'!$I$13*100</f>
        <v>#REF!</v>
      </c>
      <c r="K30" s="74">
        <v>11064</v>
      </c>
      <c r="L30" s="74">
        <v>7500</v>
      </c>
      <c r="M30" s="74">
        <v>82980</v>
      </c>
      <c r="N30" s="97" t="e">
        <f>M30/'[1]量值1'!M$13*100</f>
        <v>#REF!</v>
      </c>
      <c r="O30" s="74">
        <v>8457</v>
      </c>
      <c r="P30" s="74">
        <v>8000</v>
      </c>
      <c r="Q30" s="74">
        <v>67656</v>
      </c>
      <c r="R30" s="97">
        <f>Q30/'[1]量值1'!Q$13*100</f>
        <v>0.018027805560234124</v>
      </c>
      <c r="S30" s="74">
        <v>12358</v>
      </c>
      <c r="T30" s="74">
        <v>7200</v>
      </c>
      <c r="U30" s="74">
        <v>88977.6</v>
      </c>
      <c r="V30" s="97">
        <f>U30/'[1]量值1'!U$13*100</f>
        <v>0.022728446400793627</v>
      </c>
      <c r="W30" s="97"/>
      <c r="X30" s="74">
        <v>9685</v>
      </c>
      <c r="Y30" s="74">
        <v>7900</v>
      </c>
      <c r="Z30" s="74">
        <v>76511.5</v>
      </c>
      <c r="AA30" s="97">
        <f>Z30/'[1]量值1'!Z$13*100</f>
        <v>0.02103171452418406</v>
      </c>
      <c r="AB30" s="75">
        <v>10135.574</v>
      </c>
      <c r="AC30" s="75">
        <v>7400</v>
      </c>
      <c r="AD30" s="75">
        <f t="shared" si="1"/>
        <v>75003.2476</v>
      </c>
      <c r="AE30" s="97">
        <f>AD30/'[1]量值1'!AD$13*100</f>
        <v>0.021260627745384713</v>
      </c>
      <c r="AF30" s="69" t="s">
        <v>32</v>
      </c>
      <c r="AG30" s="68" t="s">
        <v>73</v>
      </c>
      <c r="AH30" s="80"/>
      <c r="AI30" s="67"/>
    </row>
    <row r="31" spans="4:35" s="21" customFormat="1" ht="18" customHeight="1">
      <c r="D31" s="70" t="s">
        <v>74</v>
      </c>
      <c r="E31" s="66"/>
      <c r="F31" s="29" t="s">
        <v>28</v>
      </c>
      <c r="G31" s="99">
        <v>52465</v>
      </c>
      <c r="H31" s="99">
        <v>10000</v>
      </c>
      <c r="I31" s="99">
        <v>524650</v>
      </c>
      <c r="J31" s="97" t="e">
        <f>I31/'[1]量值1'!$I$13*100</f>
        <v>#REF!</v>
      </c>
      <c r="K31" s="99">
        <v>62385</v>
      </c>
      <c r="L31" s="99">
        <v>10000</v>
      </c>
      <c r="M31" s="99">
        <v>623850</v>
      </c>
      <c r="N31" s="97" t="e">
        <f>M31/'[1]量值1'!M$13*100</f>
        <v>#REF!</v>
      </c>
      <c r="O31" s="99">
        <v>75451</v>
      </c>
      <c r="P31" s="99">
        <v>10000</v>
      </c>
      <c r="Q31" s="99">
        <v>754510</v>
      </c>
      <c r="R31" s="97">
        <f>Q31/'[1]量值1'!Q$13*100</f>
        <v>0.20104882897676846</v>
      </c>
      <c r="S31" s="99">
        <v>73576</v>
      </c>
      <c r="T31" s="99">
        <v>10000</v>
      </c>
      <c r="U31" s="99">
        <v>735760</v>
      </c>
      <c r="V31" s="97">
        <f>U31/'[1]量值1'!U$13*100</f>
        <v>0.18794260267581864</v>
      </c>
      <c r="W31" s="97"/>
      <c r="X31" s="74">
        <v>67181</v>
      </c>
      <c r="Y31" s="74">
        <v>10700</v>
      </c>
      <c r="Z31" s="74">
        <v>718836.7</v>
      </c>
      <c r="AA31" s="97">
        <f>Z31/'[1]量值1'!Z$13*100</f>
        <v>0.19759602496234605</v>
      </c>
      <c r="AB31" s="75">
        <v>72218.067</v>
      </c>
      <c r="AC31" s="75">
        <v>10200</v>
      </c>
      <c r="AD31" s="75">
        <f t="shared" si="1"/>
        <v>736624.2834</v>
      </c>
      <c r="AE31" s="97">
        <f>AD31/'[1]量值1'!AD$13*100</f>
        <v>0.20880555414214053</v>
      </c>
      <c r="AF31" s="94" t="s">
        <v>32</v>
      </c>
      <c r="AG31" s="103" t="s">
        <v>75</v>
      </c>
      <c r="AH31" s="80"/>
      <c r="AI31" s="67"/>
    </row>
    <row r="32" spans="4:35" s="21" customFormat="1" ht="18" customHeight="1">
      <c r="D32" s="70" t="s">
        <v>76</v>
      </c>
      <c r="E32" s="66"/>
      <c r="F32" s="29" t="s">
        <v>28</v>
      </c>
      <c r="G32" s="99">
        <v>32246</v>
      </c>
      <c r="H32" s="99">
        <v>7250</v>
      </c>
      <c r="I32" s="99">
        <v>233783.5</v>
      </c>
      <c r="J32" s="97" t="e">
        <f>I32/'[1]量值1'!$I$13*100</f>
        <v>#REF!</v>
      </c>
      <c r="K32" s="99">
        <v>26770</v>
      </c>
      <c r="L32" s="99">
        <v>7300</v>
      </c>
      <c r="M32" s="99">
        <v>195421</v>
      </c>
      <c r="N32" s="97" t="e">
        <f>M32/'[1]量值1'!M$13*100</f>
        <v>#REF!</v>
      </c>
      <c r="O32" s="99">
        <v>30976</v>
      </c>
      <c r="P32" s="99">
        <v>7400</v>
      </c>
      <c r="Q32" s="99">
        <v>229222.4</v>
      </c>
      <c r="R32" s="97">
        <f>Q32/'[1]量值1'!Q$13*100</f>
        <v>0.06107923698194114</v>
      </c>
      <c r="S32" s="99">
        <v>38508</v>
      </c>
      <c r="T32" s="99">
        <v>7000</v>
      </c>
      <c r="U32" s="99">
        <v>269556</v>
      </c>
      <c r="V32" s="97">
        <f>U32/'[1]量值1'!U$13*100</f>
        <v>0.06885540965380418</v>
      </c>
      <c r="W32" s="97"/>
      <c r="X32" s="74">
        <v>37979</v>
      </c>
      <c r="Y32" s="74">
        <v>7300</v>
      </c>
      <c r="Z32" s="74">
        <v>277246.7</v>
      </c>
      <c r="AA32" s="97">
        <f>Z32/'[1]量值1'!Z$13*100</f>
        <v>0.07621041865826839</v>
      </c>
      <c r="AB32" s="75">
        <v>42945.881</v>
      </c>
      <c r="AC32" s="75">
        <v>6800</v>
      </c>
      <c r="AD32" s="75">
        <f t="shared" si="1"/>
        <v>292031.9908</v>
      </c>
      <c r="AE32" s="97">
        <f>AD32/'[1]量值1'!AD$13*100</f>
        <v>0.08278019478909089</v>
      </c>
      <c r="AF32" s="94" t="s">
        <v>32</v>
      </c>
      <c r="AG32" s="103" t="s">
        <v>77</v>
      </c>
      <c r="AH32" s="80"/>
      <c r="AI32" s="67"/>
    </row>
    <row r="33" spans="3:42" s="21" customFormat="1" ht="18" customHeight="1">
      <c r="C33" s="69"/>
      <c r="D33" s="70" t="s">
        <v>78</v>
      </c>
      <c r="E33" s="73"/>
      <c r="F33" s="71" t="s">
        <v>28</v>
      </c>
      <c r="G33" s="74">
        <v>38771</v>
      </c>
      <c r="H33" s="74">
        <v>8800</v>
      </c>
      <c r="I33" s="74">
        <v>341184.8</v>
      </c>
      <c r="J33" s="97" t="e">
        <f>I33/'[1]量值1'!$I$13*100</f>
        <v>#REF!</v>
      </c>
      <c r="K33" s="74">
        <v>48262</v>
      </c>
      <c r="L33" s="74">
        <v>8600</v>
      </c>
      <c r="M33" s="74">
        <v>415053.2</v>
      </c>
      <c r="N33" s="97" t="e">
        <f>M33/'[1]量值1'!M$13*100</f>
        <v>#REF!</v>
      </c>
      <c r="O33" s="74">
        <v>50332</v>
      </c>
      <c r="P33" s="74">
        <v>8700</v>
      </c>
      <c r="Q33" s="74">
        <v>437888.4</v>
      </c>
      <c r="R33" s="97">
        <f>Q33/'[1]量值1'!Q$13*100</f>
        <v>0.11668095855921165</v>
      </c>
      <c r="S33" s="74">
        <v>62514</v>
      </c>
      <c r="T33" s="74">
        <v>8200</v>
      </c>
      <c r="U33" s="74">
        <v>512614.8</v>
      </c>
      <c r="V33" s="97">
        <f>U33/'[1]量值1'!U$13*100</f>
        <v>0.13094237208076578</v>
      </c>
      <c r="W33" s="97"/>
      <c r="X33" s="74">
        <v>56938</v>
      </c>
      <c r="Y33" s="74">
        <v>8700</v>
      </c>
      <c r="Z33" s="74">
        <v>495360.6</v>
      </c>
      <c r="AA33" s="97">
        <f>Z33/'[1]量值1'!Z$13*100</f>
        <v>0.13616623286340654</v>
      </c>
      <c r="AB33" s="75">
        <v>52692.125</v>
      </c>
      <c r="AC33" s="75">
        <v>8900</v>
      </c>
      <c r="AD33" s="75">
        <f t="shared" si="1"/>
        <v>468959.9125</v>
      </c>
      <c r="AE33" s="97">
        <f>AD33/'[1]量值1'!AD$13*100</f>
        <v>0.132932672200326</v>
      </c>
      <c r="AF33" s="69" t="s">
        <v>32</v>
      </c>
      <c r="AG33" s="68" t="s">
        <v>79</v>
      </c>
      <c r="AH33" s="80"/>
      <c r="AI33" s="67"/>
      <c r="AJ33" s="91"/>
      <c r="AK33" s="91"/>
      <c r="AL33" s="91"/>
      <c r="AM33" s="91"/>
      <c r="AN33" s="91"/>
      <c r="AO33" s="91"/>
      <c r="AP33" s="91"/>
    </row>
    <row r="34" spans="4:42" s="21" customFormat="1" ht="18" customHeight="1">
      <c r="D34" s="70" t="s">
        <v>80</v>
      </c>
      <c r="E34" s="73"/>
      <c r="F34" s="71" t="s">
        <v>28</v>
      </c>
      <c r="G34" s="74">
        <v>22382</v>
      </c>
      <c r="H34" s="74">
        <v>12500</v>
      </c>
      <c r="I34" s="74">
        <v>279775</v>
      </c>
      <c r="J34" s="97" t="e">
        <f>I34/'[1]量值1'!$I$13*100</f>
        <v>#REF!</v>
      </c>
      <c r="K34" s="74">
        <v>25519</v>
      </c>
      <c r="L34" s="74">
        <v>12200</v>
      </c>
      <c r="M34" s="74">
        <v>311331.8</v>
      </c>
      <c r="N34" s="97" t="e">
        <f>M34/'[1]量值1'!M$13*100</f>
        <v>#REF!</v>
      </c>
      <c r="O34" s="74">
        <v>28223</v>
      </c>
      <c r="P34" s="74">
        <v>12300</v>
      </c>
      <c r="Q34" s="74">
        <v>347142.9</v>
      </c>
      <c r="R34" s="97">
        <f>Q34/'[1]量值1'!Q$13*100</f>
        <v>0.09250066073690136</v>
      </c>
      <c r="S34" s="74">
        <v>34428</v>
      </c>
      <c r="T34" s="74">
        <v>11900</v>
      </c>
      <c r="U34" s="74">
        <v>409693.2</v>
      </c>
      <c r="V34" s="97">
        <f>U34/'[1]量值1'!U$13*100</f>
        <v>0.1046520690260203</v>
      </c>
      <c r="W34" s="97"/>
      <c r="X34" s="74">
        <v>30380</v>
      </c>
      <c r="Y34" s="74">
        <v>12300</v>
      </c>
      <c r="Z34" s="74">
        <v>373674</v>
      </c>
      <c r="AA34" s="97">
        <f>Z34/'[1]量值1'!Z$13*100</f>
        <v>0.10271664904112396</v>
      </c>
      <c r="AB34" s="75">
        <v>29799.394</v>
      </c>
      <c r="AC34" s="75">
        <v>12300</v>
      </c>
      <c r="AD34" s="75">
        <f t="shared" si="1"/>
        <v>366532.5462</v>
      </c>
      <c r="AE34" s="97">
        <f>AD34/'[1]量值1'!AD$13*100</f>
        <v>0.10389832801488218</v>
      </c>
      <c r="AF34" s="69" t="s">
        <v>32</v>
      </c>
      <c r="AG34" s="68" t="s">
        <v>81</v>
      </c>
      <c r="AH34" s="80"/>
      <c r="AI34" s="67"/>
      <c r="AJ34" s="91"/>
      <c r="AK34" s="91"/>
      <c r="AL34" s="91"/>
      <c r="AM34" s="91"/>
      <c r="AN34" s="91"/>
      <c r="AO34" s="91"/>
      <c r="AP34" s="91"/>
    </row>
    <row r="35" spans="4:42" s="21" customFormat="1" ht="18" customHeight="1">
      <c r="D35" s="70" t="s">
        <v>82</v>
      </c>
      <c r="E35" s="73"/>
      <c r="F35" s="71" t="s">
        <v>28</v>
      </c>
      <c r="G35" s="74">
        <v>137394</v>
      </c>
      <c r="H35" s="74">
        <v>6500</v>
      </c>
      <c r="I35" s="74">
        <v>893061</v>
      </c>
      <c r="J35" s="97" t="e">
        <f>I35/'[1]量值1'!$I$13*100</f>
        <v>#REF!</v>
      </c>
      <c r="K35" s="74">
        <v>118818</v>
      </c>
      <c r="L35" s="74">
        <v>6700</v>
      </c>
      <c r="M35" s="74">
        <v>796080.6</v>
      </c>
      <c r="N35" s="97" t="e">
        <f>M35/'[1]量值1'!M$13*100</f>
        <v>#REF!</v>
      </c>
      <c r="O35" s="74">
        <v>96875</v>
      </c>
      <c r="P35" s="74">
        <v>7200</v>
      </c>
      <c r="Q35" s="74">
        <v>697500</v>
      </c>
      <c r="R35" s="97">
        <f>Q35/'[1]量值1'!Q$13*100</f>
        <v>0.18585778612781276</v>
      </c>
      <c r="S35" s="74">
        <v>108554</v>
      </c>
      <c r="T35" s="74">
        <v>6900</v>
      </c>
      <c r="U35" s="74">
        <v>749022.6</v>
      </c>
      <c r="V35" s="97">
        <f>U35/'[1]量值1'!U$13*100</f>
        <v>0.19133040245053906</v>
      </c>
      <c r="W35" s="97"/>
      <c r="X35" s="74">
        <v>124727</v>
      </c>
      <c r="Y35" s="74">
        <v>7100</v>
      </c>
      <c r="Z35" s="74">
        <v>885561.7</v>
      </c>
      <c r="AA35" s="97">
        <f>Z35/'[1]量值1'!Z$13*100</f>
        <v>0.2434259015697134</v>
      </c>
      <c r="AB35" s="75">
        <v>116171.002</v>
      </c>
      <c r="AC35" s="75">
        <v>7200</v>
      </c>
      <c r="AD35" s="75">
        <f t="shared" si="1"/>
        <v>836431.2143999999</v>
      </c>
      <c r="AE35" s="97">
        <f>AD35/'[1]量值1'!AD$13*100</f>
        <v>0.23709710249904523</v>
      </c>
      <c r="AF35" s="69" t="s">
        <v>32</v>
      </c>
      <c r="AG35" s="68" t="s">
        <v>83</v>
      </c>
      <c r="AH35" s="80"/>
      <c r="AI35" s="67"/>
      <c r="AJ35" s="91"/>
      <c r="AK35" s="91"/>
      <c r="AL35" s="91"/>
      <c r="AM35" s="91"/>
      <c r="AN35" s="91"/>
      <c r="AO35" s="91"/>
      <c r="AP35" s="91"/>
    </row>
    <row r="36" spans="4:42" s="21" customFormat="1" ht="18" customHeight="1">
      <c r="D36" s="70" t="s">
        <v>84</v>
      </c>
      <c r="E36" s="73"/>
      <c r="F36" s="71" t="s">
        <v>28</v>
      </c>
      <c r="G36" s="74">
        <v>25360</v>
      </c>
      <c r="H36" s="74">
        <v>21500</v>
      </c>
      <c r="I36" s="74">
        <v>545240</v>
      </c>
      <c r="J36" s="97" t="e">
        <f>I36/'[1]量值1'!$I$13*100</f>
        <v>#REF!</v>
      </c>
      <c r="K36" s="74">
        <v>33114</v>
      </c>
      <c r="L36" s="74">
        <v>21000</v>
      </c>
      <c r="M36" s="74">
        <v>695394</v>
      </c>
      <c r="N36" s="97" t="e">
        <f>M36/'[1]量值1'!M$13*100</f>
        <v>#REF!</v>
      </c>
      <c r="O36" s="74">
        <v>33127</v>
      </c>
      <c r="P36" s="74">
        <v>21200</v>
      </c>
      <c r="Q36" s="74">
        <v>702292.4</v>
      </c>
      <c r="R36" s="97">
        <f>Q36/'[1]量值1'!Q$13*100</f>
        <v>0.18713478233460693</v>
      </c>
      <c r="S36" s="74">
        <v>41175</v>
      </c>
      <c r="T36" s="74">
        <v>20800</v>
      </c>
      <c r="U36" s="74">
        <v>856440</v>
      </c>
      <c r="V36" s="97">
        <f>U36/'[1]量值1'!U$13*100</f>
        <v>0.21876911307447824</v>
      </c>
      <c r="W36" s="97"/>
      <c r="X36" s="74">
        <v>36452</v>
      </c>
      <c r="Y36" s="74">
        <v>21300</v>
      </c>
      <c r="Z36" s="74">
        <v>776427.6</v>
      </c>
      <c r="AA36" s="97">
        <f>Z36/'[1]量值1'!Z$13*100</f>
        <v>0.21342678723979236</v>
      </c>
      <c r="AB36" s="75">
        <v>33583.643</v>
      </c>
      <c r="AC36" s="75">
        <v>21500</v>
      </c>
      <c r="AD36" s="75">
        <f t="shared" si="1"/>
        <v>722048.3244999999</v>
      </c>
      <c r="AE36" s="97">
        <f>AD36/'[1]量值1'!AD$13*100</f>
        <v>0.20467381256932723</v>
      </c>
      <c r="AF36" s="69" t="s">
        <v>32</v>
      </c>
      <c r="AG36" s="68" t="s">
        <v>85</v>
      </c>
      <c r="AH36" s="80"/>
      <c r="AI36" s="67"/>
      <c r="AJ36" s="91"/>
      <c r="AK36" s="91"/>
      <c r="AL36" s="91"/>
      <c r="AM36" s="91"/>
      <c r="AN36" s="91"/>
      <c r="AO36" s="91"/>
      <c r="AP36" s="91"/>
    </row>
    <row r="37" spans="4:42" s="21" customFormat="1" ht="18" customHeight="1">
      <c r="D37" s="70" t="s">
        <v>86</v>
      </c>
      <c r="E37" s="73"/>
      <c r="F37" s="71" t="s">
        <v>28</v>
      </c>
      <c r="G37" s="74">
        <v>21498</v>
      </c>
      <c r="H37" s="74">
        <v>18700</v>
      </c>
      <c r="I37" s="74">
        <v>402012.6</v>
      </c>
      <c r="J37" s="97" t="e">
        <f>I37/'[1]量值1'!$I$13*100</f>
        <v>#REF!</v>
      </c>
      <c r="K37" s="74">
        <v>28174</v>
      </c>
      <c r="L37" s="74">
        <v>18500</v>
      </c>
      <c r="M37" s="74">
        <v>521219</v>
      </c>
      <c r="N37" s="97" t="e">
        <f>M37/'[1]量值1'!M$13*100</f>
        <v>#REF!</v>
      </c>
      <c r="O37" s="74">
        <v>27369</v>
      </c>
      <c r="P37" s="74">
        <v>18700</v>
      </c>
      <c r="Q37" s="74">
        <v>511800.3</v>
      </c>
      <c r="R37" s="97">
        <f>Q37/'[1]量值1'!Q$13*100</f>
        <v>0.13637572859863858</v>
      </c>
      <c r="S37" s="74">
        <v>24287</v>
      </c>
      <c r="T37" s="74">
        <v>18700</v>
      </c>
      <c r="U37" s="74">
        <v>454166.9</v>
      </c>
      <c r="V37" s="97">
        <f>U37/'[1]量值1'!U$13*100</f>
        <v>0.11601243508101589</v>
      </c>
      <c r="W37" s="97"/>
      <c r="X37" s="74">
        <v>24530</v>
      </c>
      <c r="Y37" s="74">
        <v>18700</v>
      </c>
      <c r="Z37" s="74">
        <v>458711</v>
      </c>
      <c r="AA37" s="97">
        <f>Z37/'[1]量值1'!Z$13*100</f>
        <v>0.12609187901299798</v>
      </c>
      <c r="AB37" s="75">
        <v>25665.271</v>
      </c>
      <c r="AC37" s="75">
        <v>18500</v>
      </c>
      <c r="AD37" s="75">
        <f t="shared" si="1"/>
        <v>474807.5135</v>
      </c>
      <c r="AE37" s="97">
        <f>AD37/'[1]量值1'!AD$13*100</f>
        <v>0.13459024933255326</v>
      </c>
      <c r="AF37" s="69" t="s">
        <v>32</v>
      </c>
      <c r="AG37" s="68" t="s">
        <v>87</v>
      </c>
      <c r="AH37" s="80"/>
      <c r="AI37" s="67"/>
      <c r="AJ37" s="91"/>
      <c r="AK37" s="91"/>
      <c r="AL37" s="91"/>
      <c r="AM37" s="91"/>
      <c r="AN37" s="91"/>
      <c r="AO37" s="91"/>
      <c r="AP37" s="91"/>
    </row>
    <row r="38" spans="4:42" s="21" customFormat="1" ht="18" customHeight="1">
      <c r="D38" s="70" t="s">
        <v>88</v>
      </c>
      <c r="E38" s="73"/>
      <c r="F38" s="71" t="s">
        <v>28</v>
      </c>
      <c r="G38" s="74">
        <v>21128</v>
      </c>
      <c r="H38" s="74">
        <v>34000</v>
      </c>
      <c r="I38" s="74">
        <v>718352</v>
      </c>
      <c r="J38" s="97" t="e">
        <f>I38/'[1]量值1'!$I$13*100</f>
        <v>#REF!</v>
      </c>
      <c r="K38" s="74">
        <v>15616</v>
      </c>
      <c r="L38" s="74">
        <v>35000</v>
      </c>
      <c r="M38" s="74">
        <v>546560</v>
      </c>
      <c r="N38" s="97" t="e">
        <f>M38/'[1]量值1'!M$13*100</f>
        <v>#REF!</v>
      </c>
      <c r="O38" s="74">
        <v>15419</v>
      </c>
      <c r="P38" s="74">
        <v>35300</v>
      </c>
      <c r="Q38" s="74">
        <v>544290.7</v>
      </c>
      <c r="R38" s="97">
        <f>Q38/'[1]量值1'!Q$13*100</f>
        <v>0.14503321076983153</v>
      </c>
      <c r="S38" s="74">
        <v>18665</v>
      </c>
      <c r="T38" s="74">
        <v>34800</v>
      </c>
      <c r="U38" s="74">
        <v>649542</v>
      </c>
      <c r="V38" s="97">
        <f>U38/'[1]量值1'!U$13*100</f>
        <v>0.1659190687551057</v>
      </c>
      <c r="W38" s="97"/>
      <c r="X38" s="74">
        <v>15216</v>
      </c>
      <c r="Y38" s="74">
        <v>35400</v>
      </c>
      <c r="Z38" s="74">
        <v>538646.4</v>
      </c>
      <c r="AA38" s="97">
        <f>Z38/'[1]量值1'!Z$13*100</f>
        <v>0.14806476561405094</v>
      </c>
      <c r="AB38" s="75">
        <v>11280.218</v>
      </c>
      <c r="AC38" s="75">
        <v>32000</v>
      </c>
      <c r="AD38" s="75">
        <f t="shared" si="1"/>
        <v>360966.976</v>
      </c>
      <c r="AE38" s="97">
        <f>AD38/'[1]量值1'!AD$13*100</f>
        <v>0.10232069611227365</v>
      </c>
      <c r="AF38" s="69" t="s">
        <v>32</v>
      </c>
      <c r="AG38" s="68" t="s">
        <v>89</v>
      </c>
      <c r="AH38" s="80"/>
      <c r="AI38" s="67"/>
      <c r="AJ38" s="91"/>
      <c r="AK38" s="91"/>
      <c r="AL38" s="91"/>
      <c r="AM38" s="91"/>
      <c r="AN38" s="91"/>
      <c r="AO38" s="91"/>
      <c r="AP38" s="91"/>
    </row>
    <row r="39" spans="4:42" s="56" customFormat="1" ht="18" customHeight="1">
      <c r="D39" s="70" t="s">
        <v>90</v>
      </c>
      <c r="E39" s="73"/>
      <c r="F39" s="71" t="s">
        <v>28</v>
      </c>
      <c r="G39" s="74">
        <v>64632</v>
      </c>
      <c r="H39" s="74">
        <v>7000</v>
      </c>
      <c r="I39" s="74">
        <v>452424</v>
      </c>
      <c r="J39" s="97" t="e">
        <f>I39/'[1]量值1'!$I$13*100</f>
        <v>#REF!</v>
      </c>
      <c r="K39" s="74">
        <v>82798</v>
      </c>
      <c r="L39" s="74">
        <v>7000</v>
      </c>
      <c r="M39" s="74">
        <v>579586</v>
      </c>
      <c r="N39" s="97" t="e">
        <f>M39/'[1]量值1'!M$13*100</f>
        <v>#REF!</v>
      </c>
      <c r="O39" s="74">
        <v>67501</v>
      </c>
      <c r="P39" s="74">
        <v>7800</v>
      </c>
      <c r="Q39" s="74">
        <v>526507.8</v>
      </c>
      <c r="R39" s="97">
        <f>Q39/'[1]量值1'!Q$13*100</f>
        <v>0.1402947298738713</v>
      </c>
      <c r="S39" s="74">
        <v>60882</v>
      </c>
      <c r="T39" s="74">
        <v>7900</v>
      </c>
      <c r="U39" s="74">
        <v>480967.8</v>
      </c>
      <c r="V39" s="97">
        <f>U39/'[1]量值1'!U$13*100</f>
        <v>0.12285845946404073</v>
      </c>
      <c r="W39" s="97"/>
      <c r="X39" s="74">
        <v>74344</v>
      </c>
      <c r="Y39" s="74">
        <v>7800</v>
      </c>
      <c r="Z39" s="74">
        <v>579883.2</v>
      </c>
      <c r="AA39" s="97">
        <f>Z39/'[1]量值1'!Z$13*100</f>
        <v>0.159400062994064</v>
      </c>
      <c r="AB39" s="75">
        <v>75990.589</v>
      </c>
      <c r="AC39" s="75">
        <v>7600</v>
      </c>
      <c r="AD39" s="75">
        <f t="shared" si="1"/>
        <v>577528.4764</v>
      </c>
      <c r="AE39" s="97">
        <f>AD39/'[1]量值1'!AD$13*100</f>
        <v>0.16370781722123193</v>
      </c>
      <c r="AF39" s="69" t="s">
        <v>32</v>
      </c>
      <c r="AG39" s="68" t="s">
        <v>91</v>
      </c>
      <c r="AH39" s="80"/>
      <c r="AI39" s="67"/>
      <c r="AJ39" s="91"/>
      <c r="AK39" s="91"/>
      <c r="AL39" s="91"/>
      <c r="AM39" s="91"/>
      <c r="AN39" s="91"/>
      <c r="AO39" s="91"/>
      <c r="AP39" s="91"/>
    </row>
    <row r="40" spans="4:113" s="56" customFormat="1" ht="18" customHeight="1">
      <c r="D40" s="70" t="s">
        <v>92</v>
      </c>
      <c r="E40" s="66"/>
      <c r="F40" s="71" t="s">
        <v>28</v>
      </c>
      <c r="G40" s="74">
        <v>102581</v>
      </c>
      <c r="H40" s="74">
        <v>1301.3686745108744</v>
      </c>
      <c r="I40" s="74">
        <v>1334957</v>
      </c>
      <c r="J40" s="97" t="e">
        <f>I40/'[1]量值1'!$I$13*100</f>
        <v>#REF!</v>
      </c>
      <c r="K40" s="74">
        <v>116077.3</v>
      </c>
      <c r="L40" s="74">
        <v>1300.0302384703987</v>
      </c>
      <c r="M40" s="74">
        <v>1509040</v>
      </c>
      <c r="N40" s="97" t="e">
        <f>M40/'[1]量值1'!M$13*100</f>
        <v>#REF!</v>
      </c>
      <c r="O40" s="74">
        <v>117192</v>
      </c>
      <c r="P40" s="74">
        <v>1301.6972148269506</v>
      </c>
      <c r="Q40" s="74">
        <v>1525485</v>
      </c>
      <c r="R40" s="97">
        <f>Q40/'[1]量值1'!Q$13*100</f>
        <v>0.40648496755725655</v>
      </c>
      <c r="S40" s="74">
        <v>130542.81</v>
      </c>
      <c r="T40" s="74">
        <v>1280.072720971764</v>
      </c>
      <c r="U40" s="74">
        <v>1671042.9</v>
      </c>
      <c r="V40" s="97">
        <f>U40/'[1]量值1'!U$13*100</f>
        <v>0.42685135344262765</v>
      </c>
      <c r="W40" s="97"/>
      <c r="X40" s="74">
        <v>116630</v>
      </c>
      <c r="Y40" s="74">
        <v>13022.06979336363</v>
      </c>
      <c r="Z40" s="74">
        <v>1518764</v>
      </c>
      <c r="AA40" s="97">
        <f>Z40/'[1]量值1'!Z$13*100</f>
        <v>0.41748248142577105</v>
      </c>
      <c r="AB40" s="75">
        <v>119389.256</v>
      </c>
      <c r="AC40" s="75">
        <v>12800</v>
      </c>
      <c r="AD40" s="75">
        <f t="shared" si="1"/>
        <v>1528182.4768</v>
      </c>
      <c r="AE40" s="97">
        <f>AD40/'[1]量值1'!AD$13*100</f>
        <v>0.43318282615624787</v>
      </c>
      <c r="AF40" s="69" t="s">
        <v>32</v>
      </c>
      <c r="AG40" s="68" t="s">
        <v>93</v>
      </c>
      <c r="AH40" s="80"/>
      <c r="AI40" s="67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</row>
    <row r="41" spans="4:113" s="56" customFormat="1" ht="18" customHeight="1">
      <c r="D41" s="104" t="s">
        <v>94</v>
      </c>
      <c r="E41" s="66"/>
      <c r="F41" s="71" t="s">
        <v>28</v>
      </c>
      <c r="G41" s="74">
        <v>338401</v>
      </c>
      <c r="H41" s="74">
        <v>12500</v>
      </c>
      <c r="I41" s="74">
        <v>4230012.5</v>
      </c>
      <c r="J41" s="97" t="e">
        <f>I41/'[1]量值1'!$I$13*100</f>
        <v>#REF!</v>
      </c>
      <c r="K41" s="74">
        <v>300004</v>
      </c>
      <c r="L41" s="74">
        <v>12600</v>
      </c>
      <c r="M41" s="74">
        <v>3780050.4</v>
      </c>
      <c r="N41" s="97" t="e">
        <f>M41/'[1]量值1'!M$13*100</f>
        <v>#REF!</v>
      </c>
      <c r="O41" s="74">
        <v>310643</v>
      </c>
      <c r="P41" s="74">
        <v>12900</v>
      </c>
      <c r="Q41" s="74">
        <v>4007294.7</v>
      </c>
      <c r="R41" s="97">
        <f>Q41/'[1]量值1'!Q$13*100</f>
        <v>1.0677948692526418</v>
      </c>
      <c r="S41" s="74">
        <v>382288</v>
      </c>
      <c r="T41" s="74">
        <v>12300</v>
      </c>
      <c r="U41" s="74">
        <v>4702142.4</v>
      </c>
      <c r="V41" s="97">
        <f>U41/'[1]量值1'!U$13*100</f>
        <v>1.2011156909974996</v>
      </c>
      <c r="W41" s="97"/>
      <c r="X41" s="74">
        <v>354856</v>
      </c>
      <c r="Y41" s="74">
        <v>12700</v>
      </c>
      <c r="Z41" s="74">
        <v>4506671.2</v>
      </c>
      <c r="AA41" s="97">
        <f>Z41/'[1]量值1'!Z$13*100</f>
        <v>1.2388075274012667</v>
      </c>
      <c r="AB41" s="75">
        <v>330081.656</v>
      </c>
      <c r="AC41" s="75">
        <v>13000</v>
      </c>
      <c r="AD41" s="75">
        <f t="shared" si="1"/>
        <v>4291061.528</v>
      </c>
      <c r="AE41" s="97">
        <f>AD41/'[1]量值1'!AD$13*100</f>
        <v>1.2163561538813916</v>
      </c>
      <c r="AF41" s="69" t="s">
        <v>32</v>
      </c>
      <c r="AG41" s="68" t="s">
        <v>95</v>
      </c>
      <c r="AH41" s="80"/>
      <c r="AI41" s="67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3"/>
      <c r="BA41" s="93"/>
      <c r="BB41" s="93"/>
      <c r="BC41" s="93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</row>
    <row r="42" spans="1:35" s="21" customFormat="1" ht="12" customHeight="1">
      <c r="A42" s="76"/>
      <c r="B42" s="76"/>
      <c r="C42" s="76"/>
      <c r="D42" s="77"/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  <c r="X42" s="79"/>
      <c r="Y42" s="79"/>
      <c r="Z42" s="79"/>
      <c r="AA42" s="79"/>
      <c r="AB42" s="81"/>
      <c r="AC42" s="82"/>
      <c r="AD42" s="81"/>
      <c r="AE42" s="79"/>
      <c r="AF42" s="79"/>
      <c r="AG42" s="83"/>
      <c r="AH42" s="67"/>
      <c r="AI42" s="67"/>
    </row>
    <row r="43" spans="1:42" ht="15" customHeight="1">
      <c r="A43" s="88" t="s">
        <v>29</v>
      </c>
      <c r="E43" s="84"/>
      <c r="F43" s="85"/>
      <c r="G43" s="85"/>
      <c r="H43" s="85"/>
      <c r="I43" s="85"/>
      <c r="J43" s="85"/>
      <c r="K43" s="85"/>
      <c r="L43" s="85"/>
      <c r="M43" s="85"/>
      <c r="N43" s="85"/>
      <c r="P43" s="85"/>
      <c r="Q43" s="85"/>
      <c r="R43" s="85"/>
      <c r="T43" s="85"/>
      <c r="U43" s="85"/>
      <c r="V43" s="85"/>
      <c r="W43" s="85"/>
      <c r="X43" s="89" t="s">
        <v>30</v>
      </c>
      <c r="Y43" s="85"/>
      <c r="Z43" s="85"/>
      <c r="AA43" s="85"/>
      <c r="AB43" s="86"/>
      <c r="AC43" s="87"/>
      <c r="AD43" s="86"/>
      <c r="AE43" s="85"/>
      <c r="AF43" s="85"/>
      <c r="AG43" s="85"/>
      <c r="AH43" s="98"/>
      <c r="AI43" s="85"/>
      <c r="AJ43" s="56"/>
      <c r="AK43" s="56"/>
      <c r="AL43" s="56"/>
      <c r="AM43" s="56"/>
      <c r="AN43" s="56"/>
      <c r="AO43" s="56"/>
      <c r="AP43" s="56"/>
    </row>
    <row r="44" spans="5:42" ht="15" customHeight="1">
      <c r="E44" s="88"/>
      <c r="F44" s="85"/>
      <c r="G44" s="85"/>
      <c r="H44" s="85"/>
      <c r="I44" s="85"/>
      <c r="J44" s="85"/>
      <c r="K44" s="85"/>
      <c r="L44" s="85"/>
      <c r="M44" s="85"/>
      <c r="N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/>
      <c r="AD44" s="86"/>
      <c r="AE44" s="85"/>
      <c r="AF44" s="85"/>
      <c r="AG44" s="90"/>
      <c r="AH44" s="98"/>
      <c r="AI44" s="85"/>
      <c r="AJ44" s="56"/>
      <c r="AK44" s="56"/>
      <c r="AL44" s="56"/>
      <c r="AM44" s="56"/>
      <c r="AN44" s="56"/>
      <c r="AO44" s="56"/>
      <c r="AP44" s="56"/>
    </row>
  </sheetData>
  <mergeCells count="9">
    <mergeCell ref="S5:V5"/>
    <mergeCell ref="X5:AA5"/>
    <mergeCell ref="AB5:AE5"/>
    <mergeCell ref="X2:AG2"/>
    <mergeCell ref="A2:V2"/>
    <mergeCell ref="A7:E7"/>
    <mergeCell ref="G5:J5"/>
    <mergeCell ref="K5:N5"/>
    <mergeCell ref="O5:R5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2002-07-08T01:46:19Z</dcterms:created>
  <dcterms:modified xsi:type="dcterms:W3CDTF">2004-07-09T07:05:58Z</dcterms:modified>
  <cp:category/>
  <cp:version/>
  <cp:contentType/>
  <cp:contentStatus/>
</cp:coreProperties>
</file>