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量值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<sst xmlns="http://schemas.openxmlformats.org/spreadsheetml/2006/main" count="291" uniqueCount="108">
  <si>
    <t>Unit of</t>
  </si>
  <si>
    <t>Produc-</t>
  </si>
  <si>
    <t>Percent-</t>
  </si>
  <si>
    <t>tion</t>
  </si>
  <si>
    <t>Price</t>
  </si>
  <si>
    <t xml:space="preserve"> Value</t>
  </si>
  <si>
    <t xml:space="preserve"> age</t>
  </si>
  <si>
    <t xml:space="preserve"> Price</t>
  </si>
  <si>
    <t>Value</t>
  </si>
  <si>
    <t>age</t>
  </si>
  <si>
    <t>千元</t>
  </si>
  <si>
    <t>%</t>
  </si>
  <si>
    <t xml:space="preserve"> N.T.$</t>
  </si>
  <si>
    <t xml:space="preserve"> N.T.$1,000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</si>
  <si>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</si>
  <si>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</si>
  <si>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</si>
  <si>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</si>
  <si>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</si>
  <si>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位</t>
    </r>
  </si>
  <si>
    <r>
      <t xml:space="preserve">            </t>
    </r>
    <r>
      <rPr>
        <sz val="6"/>
        <rFont val="標楷體"/>
        <family val="4"/>
      </rPr>
      <t>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</si>
  <si>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噸</t>
    </r>
  </si>
  <si>
    <t>m.t.</t>
  </si>
  <si>
    <t xml:space="preserve">     -</t>
  </si>
  <si>
    <t xml:space="preserve">    Bulbs</t>
  </si>
  <si>
    <t xml:space="preserve">    Herbaceous Flower Seeds</t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</si>
  <si>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頃</t>
    </r>
  </si>
  <si>
    <t>ha</t>
  </si>
  <si>
    <t xml:space="preserve">    Nurseries</t>
  </si>
  <si>
    <t xml:space="preserve">    Potted Flowers</t>
  </si>
  <si>
    <t>II</t>
  </si>
  <si>
    <t xml:space="preserve">    Cattle</t>
  </si>
  <si>
    <t xml:space="preserve">    Hogs</t>
  </si>
  <si>
    <t>頭</t>
  </si>
  <si>
    <t>head</t>
  </si>
  <si>
    <t xml:space="preserve">    Breeding Hogs (export)</t>
  </si>
  <si>
    <t xml:space="preserve">    Goats</t>
  </si>
  <si>
    <t xml:space="preserve">    Sheep</t>
  </si>
  <si>
    <t xml:space="preserve">    Horse</t>
  </si>
  <si>
    <t xml:space="preserve">    Deer</t>
  </si>
  <si>
    <t xml:space="preserve">    Layer</t>
  </si>
  <si>
    <t xml:space="preserve">    Broiler</t>
  </si>
  <si>
    <t xml:space="preserve">    Colorful Broiler</t>
  </si>
  <si>
    <t xml:space="preserve">    Tsaiya</t>
  </si>
  <si>
    <t xml:space="preserve">    Mule &amp; Muscovy</t>
  </si>
  <si>
    <t xml:space="preserve">    Geese</t>
  </si>
  <si>
    <t xml:space="preserve">    Turkeys</t>
  </si>
  <si>
    <t xml:space="preserve">    Milk</t>
  </si>
  <si>
    <t xml:space="preserve">    Goat's Milk</t>
  </si>
  <si>
    <t xml:space="preserve">    Hides</t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</si>
  <si>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斤</t>
    </r>
  </si>
  <si>
    <t>kg</t>
  </si>
  <si>
    <t xml:space="preserve">    Young antelers</t>
  </si>
  <si>
    <t xml:space="preserve">    Honey</t>
  </si>
  <si>
    <t xml:space="preserve">    Royal Jelly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</si>
  <si>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個</t>
    </r>
  </si>
  <si>
    <t xml:space="preserve">    Chicken's Eggs</t>
  </si>
  <si>
    <t xml:space="preserve">    Cuck's Eggs</t>
  </si>
  <si>
    <r>
      <t xml:space="preserve">  </t>
    </r>
    <r>
      <rPr>
        <sz val="7"/>
        <rFont val="Times New Roman"/>
        <family val="1"/>
      </rPr>
      <t xml:space="preserve">  20     90</t>
    </r>
    <r>
      <rPr>
        <sz val="8"/>
        <rFont val="標楷體"/>
        <family val="4"/>
      </rPr>
      <t>年農業統計年報</t>
    </r>
  </si>
  <si>
    <t xml:space="preserve">AG. STATISTICS YEARBOOK 2001        21   </t>
  </si>
  <si>
    <r>
      <t xml:space="preserve">6.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續四</t>
    </r>
    <r>
      <rPr>
        <sz val="14"/>
        <rFont val="Times New Roman"/>
        <family val="1"/>
      </rPr>
      <t>)</t>
    </r>
  </si>
  <si>
    <t xml:space="preserve"> 6.  Quantity and Value of Farm Products (Cont'd)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</si>
  <si>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85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1996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</si>
  <si>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86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1997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</si>
  <si>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87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1998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</si>
  <si>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88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1999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</si>
  <si>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89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2000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</si>
  <si>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90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2001</t>
    </r>
    <r>
      <rPr>
        <sz val="8"/>
        <rFont val="標楷體"/>
        <family val="4"/>
      </rPr>
      <t>﹚</t>
    </r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</si>
  <si>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</si>
  <si>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</si>
  <si>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>Items</t>
  </si>
  <si>
    <t>蘭花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</si>
  <si>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盆</t>
    </r>
  </si>
  <si>
    <t>1,000 bowls</t>
  </si>
  <si>
    <t xml:space="preserve">    Orchid</t>
  </si>
  <si>
    <t>球根類</t>
  </si>
  <si>
    <t>種籽類</t>
  </si>
  <si>
    <t>苗圃類</t>
  </si>
  <si>
    <t>盆花類</t>
  </si>
  <si>
    <t>蠶</t>
  </si>
  <si>
    <t>-</t>
  </si>
  <si>
    <t>畜產</t>
  </si>
  <si>
    <t xml:space="preserve">    II Livestock Production</t>
  </si>
  <si>
    <t>牛</t>
  </si>
  <si>
    <t>豬</t>
  </si>
  <si>
    <r>
      <t>種豬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外銷</t>
    </r>
    <r>
      <rPr>
        <sz val="8"/>
        <rFont val="Times New Roman"/>
        <family val="1"/>
      </rPr>
      <t>)</t>
    </r>
  </si>
  <si>
    <r>
      <t>山</t>
    </r>
    <r>
      <rPr>
        <sz val="8"/>
        <rFont val="標楷體"/>
        <family val="4"/>
      </rPr>
      <t>羊</t>
    </r>
  </si>
  <si>
    <r>
      <t>綿</t>
    </r>
    <r>
      <rPr>
        <sz val="8"/>
        <rFont val="標楷體"/>
        <family val="4"/>
      </rPr>
      <t>羊</t>
    </r>
  </si>
  <si>
    <t>馬</t>
  </si>
  <si>
    <t>鹿</t>
  </si>
  <si>
    <r>
      <t>蛋</t>
    </r>
    <r>
      <rPr>
        <sz val="8"/>
        <rFont val="標楷體"/>
        <family val="4"/>
      </rPr>
      <t>雞</t>
    </r>
  </si>
  <si>
    <t>白色肉雞</t>
  </si>
  <si>
    <t>有色肉雞</t>
  </si>
  <si>
    <r>
      <t>蛋</t>
    </r>
    <r>
      <rPr>
        <sz val="8"/>
        <rFont val="標楷體"/>
        <family val="4"/>
      </rPr>
      <t>鴨</t>
    </r>
  </si>
  <si>
    <r>
      <t>肉</t>
    </r>
    <r>
      <rPr>
        <sz val="8"/>
        <rFont val="標楷體"/>
        <family val="4"/>
      </rPr>
      <t>鴨</t>
    </r>
  </si>
  <si>
    <t>鵝</t>
  </si>
  <si>
    <r>
      <t>火</t>
    </r>
    <r>
      <rPr>
        <sz val="8"/>
        <rFont val="標楷體"/>
        <family val="4"/>
      </rPr>
      <t>雞</t>
    </r>
  </si>
  <si>
    <r>
      <t>牛</t>
    </r>
    <r>
      <rPr>
        <sz val="8"/>
        <rFont val="標楷體"/>
        <family val="4"/>
      </rPr>
      <t>乳</t>
    </r>
  </si>
  <si>
    <r>
      <t>羊</t>
    </r>
    <r>
      <rPr>
        <sz val="8"/>
        <rFont val="標楷體"/>
        <family val="4"/>
      </rPr>
      <t>乳</t>
    </r>
  </si>
  <si>
    <r>
      <t>生</t>
    </r>
    <r>
      <rPr>
        <sz val="8"/>
        <rFont val="標楷體"/>
        <family val="4"/>
      </rPr>
      <t>皮</t>
    </r>
  </si>
  <si>
    <r>
      <t>鹿</t>
    </r>
    <r>
      <rPr>
        <sz val="8"/>
        <rFont val="標楷體"/>
        <family val="4"/>
      </rPr>
      <t>茸</t>
    </r>
  </si>
  <si>
    <r>
      <t>蜂</t>
    </r>
    <r>
      <rPr>
        <sz val="8"/>
        <rFont val="標楷體"/>
        <family val="4"/>
      </rPr>
      <t>蜜</t>
    </r>
  </si>
  <si>
    <t>蜂皇漿</t>
  </si>
  <si>
    <r>
      <t>雞</t>
    </r>
    <r>
      <rPr>
        <sz val="8"/>
        <rFont val="標楷體"/>
        <family val="4"/>
      </rPr>
      <t>蛋</t>
    </r>
  </si>
  <si>
    <t>1000 pieces</t>
  </si>
  <si>
    <r>
      <t>鴨</t>
    </r>
    <r>
      <rPr>
        <sz val="8"/>
        <rFont val="標楷體"/>
        <family val="4"/>
      </rPr>
      <t>蛋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</si>
  <si>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行政院農業委員會中部辦公室﹑漁業署﹑林務局</t>
    </r>
    <r>
      <rPr>
        <sz val="8"/>
        <rFont val="標楷體"/>
        <family val="4"/>
      </rPr>
      <t>。</t>
    </r>
  </si>
  <si>
    <t xml:space="preserve">   Source :  COA, Central Taiwan Division , Fisheries Administration, Forestry Bureau 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</si>
</sst>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  <numFmt numFmtId="177" formatCode="#\ ###\ ##0"/>
    <numFmt numFmtId="178" formatCode="0.00_);[Red]\(0.00\)"/>
    <numFmt numFmtId="179" formatCode="0.00;[Red]0.00"/>
    <numFmt numFmtId="180" formatCode="#\ ###\ ###\ ##0"/>
    <numFmt numFmtId="181" formatCode="#\ ##0.00"/>
    <numFmt numFmtId="182" formatCode="0_);[Red]\(0\)"/>
    <numFmt numFmtId="183" formatCode="0.00_ "/>
    <numFmt numFmtId="184" formatCode="&quot;   民    國    &quot;e&quot;    年   (&quot;yyyy&quot;)&quot;"/>
    <numFmt numFmtId="185" formatCode="&quot;  民    國    &quot;e&quot;    年   (&quot;yyyy&quot;)&quot;"/>
    <numFmt numFmtId="186" formatCode="&quot;民 國  &quot;e&quot; 年 (&quot;yyyy&quot;)&quot;"/>
    <numFmt numFmtId="187" formatCode="&quot;民 國 &quot;e&quot; 年 (&quot;yyyy&quot;)&quot;"/>
    <numFmt numFmtId="188" formatCode="&quot;民國&quot;e&quot;年 (&quot;yyyy&quot;)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0.0"/>
    <numFmt numFmtId="194" formatCode="_-* #\ ##0_-;\-* #\ ##0_-;_-* &quot;-&quot;??_-;_-@_-"/>
    <numFmt numFmtId="195" formatCode="_-* #\ ##0.00_-;\-* #\ ##0.00_-;_-* &quot;-&quot;??_-;_-@_-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\ ###\ ##0_-;\-* #\ ###\ ##0_-;_-* &quot;-&quot;??_-;_-@_-"/>
    <numFmt numFmtId="203" formatCode="_-* #\ ###\ ##0.00_-;\-* #\ ###\ ##0.00_-;_-* &quot;-&quot;??_-;_-@_-"/>
    <numFmt numFmtId="204" formatCode="###\ ##0"/>
    <numFmt numFmtId="205" formatCode="#\ ###\ ###"/>
    <numFmt numFmtId="206" formatCode="#\ ###\ ##0.0"/>
    <numFmt numFmtId="207" formatCode="0.0;[Red]0.0"/>
    <numFmt numFmtId="208" formatCode="0.0_);[Red]\(0.0\)"/>
    <numFmt numFmtId="209" formatCode="#\ ##0.0"/>
  </numFmts>
  <fonts count="17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0" fillId="0" borderId="0" xfId="17" applyFont="1" applyFill="1" applyProtection="1">
      <alignment/>
      <protection locked="0"/>
    </xf>
    <xf numFmtId="0" fontId="4" fillId="0" borderId="0" xfId="17" applyFont="1" applyFill="1">
      <alignment/>
      <protection/>
    </xf>
    <xf numFmtId="0" fontId="8" fillId="0" borderId="0" xfId="17" applyFont="1" applyAlignment="1" applyProtection="1">
      <alignment horizontal="right"/>
      <protection locked="0"/>
    </xf>
    <xf numFmtId="43" fontId="4" fillId="0" borderId="0" xfId="17" applyNumberFormat="1" applyFont="1" applyFill="1">
      <alignment/>
      <protection/>
    </xf>
    <xf numFmtId="0" fontId="12" fillId="0" borderId="0" xfId="17" applyFont="1" applyFill="1" applyAlignment="1">
      <alignment horizontal="center" vertical="top"/>
      <protection/>
    </xf>
    <xf numFmtId="43" fontId="12" fillId="0" borderId="0" xfId="17" applyNumberFormat="1" applyFont="1" applyFill="1" applyAlignment="1">
      <alignment horizontal="center" vertical="top"/>
      <protection/>
    </xf>
    <xf numFmtId="0" fontId="4" fillId="0" borderId="1" xfId="17" applyFont="1" applyFill="1" applyBorder="1">
      <alignment/>
      <protection/>
    </xf>
    <xf numFmtId="0" fontId="4" fillId="0" borderId="0" xfId="17" applyFont="1" applyFill="1" applyBorder="1">
      <alignment/>
      <protection/>
    </xf>
    <xf numFmtId="43" fontId="4" fillId="0" borderId="1" xfId="17" applyNumberFormat="1" applyFont="1" applyFill="1" applyBorder="1">
      <alignment/>
      <protection/>
    </xf>
    <xf numFmtId="0" fontId="10" fillId="0" borderId="2" xfId="17" applyFont="1" applyFill="1" applyBorder="1">
      <alignment/>
      <protection/>
    </xf>
    <xf numFmtId="0" fontId="10" fillId="0" borderId="0" xfId="17" applyFont="1" applyFill="1" applyBorder="1">
      <alignment/>
      <protection/>
    </xf>
    <xf numFmtId="0" fontId="10" fillId="0" borderId="3" xfId="17" applyFont="1" applyFill="1" applyBorder="1">
      <alignment/>
      <protection/>
    </xf>
    <xf numFmtId="0" fontId="9" fillId="0" borderId="4" xfId="17" applyFont="1" applyFill="1" applyBorder="1" applyAlignment="1">
      <alignment horizontal="center"/>
      <protection/>
    </xf>
    <xf numFmtId="184" fontId="10" fillId="0" borderId="5" xfId="17" applyNumberFormat="1" applyFont="1" applyFill="1" applyBorder="1" applyAlignment="1">
      <alignment horizontal="center"/>
      <protection/>
    </xf>
    <xf numFmtId="0" fontId="8" fillId="0" borderId="0" xfId="17" applyFont="1" applyFill="1" applyBorder="1" applyAlignment="1">
      <alignment horizontal="center"/>
      <protection/>
    </xf>
    <xf numFmtId="0" fontId="10" fillId="0" borderId="6" xfId="17" applyFont="1" applyFill="1" applyBorder="1">
      <alignment/>
      <protection/>
    </xf>
    <xf numFmtId="0" fontId="10" fillId="0" borderId="0" xfId="17" applyFont="1" applyFill="1">
      <alignment/>
      <protection/>
    </xf>
    <xf numFmtId="0" fontId="10" fillId="0" borderId="7" xfId="17" applyFont="1" applyFill="1" applyBorder="1">
      <alignment/>
      <protection/>
    </xf>
    <xf numFmtId="0" fontId="10" fillId="0" borderId="4" xfId="17" applyFont="1" applyFill="1" applyBorder="1">
      <alignment/>
      <protection/>
    </xf>
    <xf numFmtId="0" fontId="10" fillId="0" borderId="8" xfId="17" applyFont="1" applyFill="1" applyBorder="1">
      <alignment/>
      <protection/>
    </xf>
    <xf numFmtId="0" fontId="10" fillId="0" borderId="9" xfId="17" applyFont="1" applyFill="1" applyBorder="1">
      <alignment/>
      <protection/>
    </xf>
    <xf numFmtId="0" fontId="10" fillId="0" borderId="5" xfId="17" applyFont="1" applyFill="1" applyBorder="1">
      <alignment/>
      <protection/>
    </xf>
    <xf numFmtId="43" fontId="10" fillId="0" borderId="0" xfId="17" applyNumberFormat="1" applyFont="1" applyFill="1" applyBorder="1">
      <alignment/>
      <protection/>
    </xf>
    <xf numFmtId="0" fontId="10" fillId="0" borderId="4" xfId="17" applyFont="1" applyFill="1" applyBorder="1" applyAlignment="1">
      <alignment horizontal="center"/>
      <protection/>
    </xf>
    <xf numFmtId="0" fontId="9" fillId="0" borderId="5" xfId="17" applyFont="1" applyFill="1" applyBorder="1" applyAlignment="1">
      <alignment horizontal="center"/>
      <protection/>
    </xf>
    <xf numFmtId="0" fontId="9" fillId="0" borderId="10" xfId="17" applyFont="1" applyFill="1" applyBorder="1" applyAlignment="1">
      <alignment horizontal="center"/>
      <protection/>
    </xf>
    <xf numFmtId="0" fontId="10" fillId="0" borderId="10" xfId="17" applyFont="1" applyFill="1" applyBorder="1" applyAlignment="1">
      <alignment horizontal="center"/>
      <protection/>
    </xf>
    <xf numFmtId="43" fontId="9" fillId="0" borderId="10" xfId="17" applyNumberFormat="1" applyFont="1" applyFill="1" applyBorder="1" applyAlignment="1">
      <alignment horizontal="center"/>
      <protection/>
    </xf>
    <xf numFmtId="0" fontId="8" fillId="0" borderId="7" xfId="17" applyFont="1" applyFill="1" applyBorder="1" applyAlignment="1">
      <alignment horizontal="center"/>
      <protection/>
    </xf>
    <xf numFmtId="0" fontId="10" fillId="0" borderId="6" xfId="17" applyFont="1" applyFill="1" applyBorder="1" applyAlignment="1">
      <alignment horizontal="center"/>
      <protection/>
    </xf>
    <xf numFmtId="0" fontId="8" fillId="0" borderId="4" xfId="17" applyFont="1" applyFill="1" applyBorder="1" applyAlignment="1">
      <alignment horizontal="center"/>
      <protection/>
    </xf>
    <xf numFmtId="0" fontId="13" fillId="0" borderId="4" xfId="17" applyFont="1" applyFill="1" applyBorder="1">
      <alignment/>
      <protection/>
    </xf>
    <xf numFmtId="0" fontId="8" fillId="0" borderId="4" xfId="17" applyFont="1" applyFill="1" applyBorder="1">
      <alignment/>
      <protection/>
    </xf>
    <xf numFmtId="0" fontId="13" fillId="0" borderId="4" xfId="17" applyFont="1" applyFill="1" applyBorder="1" applyAlignment="1">
      <alignment horizontal="center"/>
      <protection/>
    </xf>
    <xf numFmtId="0" fontId="8" fillId="0" borderId="5" xfId="17" applyFont="1" applyFill="1" applyBorder="1" applyAlignment="1">
      <alignment horizontal="center"/>
      <protection/>
    </xf>
    <xf numFmtId="43" fontId="13" fillId="0" borderId="4" xfId="17" applyNumberFormat="1" applyFont="1" applyFill="1" applyBorder="1">
      <alignment/>
      <protection/>
    </xf>
    <xf numFmtId="0" fontId="13" fillId="0" borderId="7" xfId="17" applyFont="1" applyFill="1" applyBorder="1" applyAlignment="1">
      <alignment horizontal="center"/>
      <protection/>
    </xf>
    <xf numFmtId="0" fontId="13" fillId="0" borderId="5" xfId="17" applyFont="1" applyFill="1" applyBorder="1" applyAlignment="1">
      <alignment horizontal="center"/>
      <protection/>
    </xf>
    <xf numFmtId="43" fontId="13" fillId="0" borderId="4" xfId="17" applyNumberFormat="1" applyFont="1" applyFill="1" applyBorder="1" applyAlignment="1">
      <alignment horizontal="center"/>
      <protection/>
    </xf>
    <xf numFmtId="0" fontId="13" fillId="0" borderId="7" xfId="17" applyFont="1" applyFill="1" applyBorder="1">
      <alignment/>
      <protection/>
    </xf>
    <xf numFmtId="0" fontId="8" fillId="0" borderId="1" xfId="17" applyFont="1" applyFill="1" applyBorder="1">
      <alignment/>
      <protection/>
    </xf>
    <xf numFmtId="0" fontId="8" fillId="0" borderId="11" xfId="17" applyFont="1" applyFill="1" applyBorder="1">
      <alignment/>
      <protection/>
    </xf>
    <xf numFmtId="0" fontId="8" fillId="0" borderId="12" xfId="17" applyFont="1" applyFill="1" applyBorder="1">
      <alignment/>
      <protection/>
    </xf>
    <xf numFmtId="0" fontId="8" fillId="0" borderId="12" xfId="17" applyFont="1" applyFill="1" applyBorder="1" applyAlignment="1">
      <alignment horizontal="center"/>
      <protection/>
    </xf>
    <xf numFmtId="43" fontId="8" fillId="0" borderId="12" xfId="17" applyNumberFormat="1" applyFont="1" applyFill="1" applyBorder="1">
      <alignment/>
      <protection/>
    </xf>
    <xf numFmtId="0" fontId="8" fillId="0" borderId="0" xfId="17" applyFont="1" applyFill="1">
      <alignment/>
      <protection/>
    </xf>
    <xf numFmtId="0" fontId="14" fillId="0" borderId="0" xfId="17" applyFont="1" applyFill="1">
      <alignment/>
      <protection/>
    </xf>
    <xf numFmtId="0" fontId="14" fillId="0" borderId="0" xfId="17" applyFont="1" applyFill="1" applyBorder="1">
      <alignment/>
      <protection/>
    </xf>
    <xf numFmtId="0" fontId="14" fillId="0" borderId="7" xfId="17" applyFont="1" applyFill="1" applyBorder="1">
      <alignment/>
      <protection/>
    </xf>
    <xf numFmtId="0" fontId="14" fillId="0" borderId="0" xfId="17" applyFont="1" applyFill="1" applyAlignment="1">
      <alignment horizontal="right"/>
      <protection/>
    </xf>
    <xf numFmtId="0" fontId="15" fillId="0" borderId="0" xfId="17" applyFont="1" applyFill="1" applyAlignment="1">
      <alignment horizontal="right"/>
      <protection/>
    </xf>
    <xf numFmtId="43" fontId="14" fillId="0" borderId="0" xfId="17" applyNumberFormat="1" applyFont="1" applyFill="1" applyAlignment="1">
      <alignment horizontal="right"/>
      <protection/>
    </xf>
    <xf numFmtId="0" fontId="14" fillId="0" borderId="6" xfId="17" applyFont="1" applyFill="1" applyBorder="1">
      <alignment/>
      <protection/>
    </xf>
    <xf numFmtId="0" fontId="10" fillId="0" borderId="0" xfId="17" applyFont="1" applyFill="1" applyBorder="1" applyAlignment="1">
      <alignment horizontal="left" indent="1"/>
      <protection/>
    </xf>
    <xf numFmtId="0" fontId="10" fillId="0" borderId="7" xfId="17" applyFont="1" applyFill="1" applyBorder="1" applyAlignment="1">
      <alignment horizontal="left" indent="1"/>
      <protection/>
    </xf>
    <xf numFmtId="0" fontId="10" fillId="0" borderId="0" xfId="17" applyFont="1" applyFill="1" applyAlignment="1">
      <alignment/>
      <protection/>
    </xf>
    <xf numFmtId="0" fontId="10" fillId="0" borderId="0" xfId="17" applyFont="1" applyFill="1" applyAlignment="1">
      <alignment horizontal="center"/>
      <protection/>
    </xf>
    <xf numFmtId="0" fontId="9" fillId="0" borderId="0" xfId="17" applyFont="1" applyFill="1" applyBorder="1" applyAlignment="1">
      <alignment horizontal="distributed"/>
      <protection/>
    </xf>
    <xf numFmtId="0" fontId="9" fillId="0" borderId="0" xfId="17" applyFont="1" applyFill="1" applyAlignment="1">
      <alignment horizontal="center"/>
      <protection/>
    </xf>
    <xf numFmtId="177" fontId="10" fillId="0" borderId="0" xfId="17" applyNumberFormat="1" applyFont="1" applyFill="1" applyAlignment="1" applyProtection="1">
      <alignment horizontal="right"/>
      <protection locked="0"/>
    </xf>
    <xf numFmtId="202" fontId="10" fillId="0" borderId="0" xfId="17" applyNumberFormat="1" applyFont="1" applyFill="1" applyAlignment="1" applyProtection="1">
      <alignment horizontal="right"/>
      <protection locked="0"/>
    </xf>
    <xf numFmtId="0" fontId="10" fillId="0" borderId="1" xfId="17" applyFont="1" applyFill="1" applyBorder="1">
      <alignment/>
      <protection/>
    </xf>
    <xf numFmtId="0" fontId="10" fillId="0" borderId="11" xfId="17" applyFont="1" applyFill="1" applyBorder="1" applyAlignment="1">
      <alignment horizontal="left" indent="1"/>
      <protection/>
    </xf>
    <xf numFmtId="0" fontId="10" fillId="0" borderId="1" xfId="17" applyFont="1" applyFill="1" applyBorder="1" applyAlignment="1">
      <alignment/>
      <protection/>
    </xf>
    <xf numFmtId="0" fontId="10" fillId="0" borderId="0" xfId="17" applyFont="1" applyFill="1" applyBorder="1" applyAlignment="1">
      <alignment/>
      <protection/>
    </xf>
    <xf numFmtId="43" fontId="10" fillId="0" borderId="1" xfId="17" applyNumberFormat="1" applyFont="1" applyFill="1" applyBorder="1" applyAlignment="1">
      <alignment/>
      <protection/>
    </xf>
    <xf numFmtId="0" fontId="10" fillId="0" borderId="13" xfId="17" applyFont="1" applyFill="1" applyBorder="1" applyAlignment="1">
      <alignment/>
      <protection/>
    </xf>
    <xf numFmtId="0" fontId="8" fillId="0" borderId="0" xfId="17" applyFont="1" applyFill="1" applyAlignment="1">
      <alignment/>
      <protection/>
    </xf>
    <xf numFmtId="0" fontId="10" fillId="0" borderId="0" xfId="17" applyFont="1">
      <alignment/>
      <protection/>
    </xf>
    <xf numFmtId="0" fontId="10" fillId="0" borderId="0" xfId="15" applyFont="1">
      <alignment/>
      <protection/>
    </xf>
    <xf numFmtId="0" fontId="4" fillId="0" borderId="0" xfId="17" applyFont="1" applyAlignment="1">
      <alignment/>
      <protection/>
    </xf>
    <xf numFmtId="0" fontId="10" fillId="0" borderId="0" xfId="17" applyFont="1" applyFill="1" applyAlignment="1">
      <alignment vertical="center"/>
      <protection/>
    </xf>
    <xf numFmtId="0" fontId="4" fillId="0" borderId="0" xfId="17" applyFont="1" applyFill="1" applyAlignment="1">
      <alignment vertical="center"/>
      <protection/>
    </xf>
    <xf numFmtId="0" fontId="14" fillId="0" borderId="0" xfId="17" applyFont="1" applyFill="1" applyAlignment="1">
      <alignment vertical="center"/>
      <protection/>
    </xf>
    <xf numFmtId="0" fontId="10" fillId="0" borderId="0" xfId="17" applyFont="1" applyFill="1" applyBorder="1" applyAlignment="1">
      <alignment horizontal="distributed"/>
      <protection/>
    </xf>
    <xf numFmtId="0" fontId="10" fillId="0" borderId="7" xfId="17" applyFont="1" applyFill="1" applyBorder="1" applyAlignment="1">
      <alignment horizontal="center"/>
      <protection/>
    </xf>
    <xf numFmtId="0" fontId="10" fillId="0" borderId="0" xfId="17" applyFont="1" applyFill="1" applyAlignment="1" quotePrefix="1">
      <alignment horizontal="left"/>
      <protection/>
    </xf>
    <xf numFmtId="43" fontId="9" fillId="0" borderId="14" xfId="17" applyNumberFormat="1" applyFont="1" applyFill="1" applyBorder="1" applyAlignment="1">
      <alignment horizontal="center"/>
      <protection/>
    </xf>
    <xf numFmtId="43" fontId="8" fillId="0" borderId="4" xfId="17" applyNumberFormat="1" applyFont="1" applyFill="1" applyBorder="1" applyAlignment="1">
      <alignment horizontal="center"/>
      <protection/>
    </xf>
    <xf numFmtId="0" fontId="8" fillId="0" borderId="0" xfId="17" applyFont="1" applyFill="1" applyBorder="1">
      <alignment/>
      <protection/>
    </xf>
    <xf numFmtId="43" fontId="15" fillId="0" borderId="0" xfId="17" applyNumberFormat="1" applyFont="1" applyFill="1" applyAlignment="1">
      <alignment horizontal="right"/>
      <protection/>
    </xf>
    <xf numFmtId="2" fontId="10" fillId="0" borderId="0" xfId="17" applyNumberFormat="1" applyFont="1" applyFill="1" applyAlignment="1" applyProtection="1">
      <alignment horizontal="right"/>
      <protection locked="0"/>
    </xf>
    <xf numFmtId="205" fontId="10" fillId="0" borderId="0" xfId="16" applyNumberFormat="1" applyFont="1" applyAlignment="1" applyProtection="1">
      <alignment horizontal="right" vertical="center"/>
      <protection locked="0"/>
    </xf>
    <xf numFmtId="3" fontId="14" fillId="0" borderId="7" xfId="17" applyNumberFormat="1" applyFont="1" applyFill="1" applyBorder="1" applyAlignment="1">
      <alignment horizontal="center" wrapText="1"/>
      <protection/>
    </xf>
    <xf numFmtId="0" fontId="10" fillId="0" borderId="6" xfId="17" applyFont="1" applyFill="1" applyBorder="1" applyAlignment="1" quotePrefix="1">
      <alignment horizontal="left" indent="1"/>
      <protection/>
    </xf>
    <xf numFmtId="0" fontId="14" fillId="0" borderId="0" xfId="17" applyFont="1" applyFill="1" applyAlignment="1">
      <alignment/>
      <protection/>
    </xf>
    <xf numFmtId="0" fontId="10" fillId="0" borderId="6" xfId="17" applyFont="1" applyFill="1" applyBorder="1" applyAlignment="1">
      <alignment horizontal="left" indent="1"/>
      <protection/>
    </xf>
    <xf numFmtId="0" fontId="9" fillId="0" borderId="0" xfId="17" applyFont="1" applyFill="1" applyAlignment="1" quotePrefix="1">
      <alignment horizontal="center"/>
      <protection/>
    </xf>
    <xf numFmtId="43" fontId="10" fillId="0" borderId="0" xfId="17" applyNumberFormat="1" applyFont="1" applyFill="1" applyAlignment="1" applyProtection="1">
      <alignment horizontal="right"/>
      <protection locked="0"/>
    </xf>
    <xf numFmtId="0" fontId="10" fillId="0" borderId="6" xfId="17" applyFont="1" applyFill="1" applyBorder="1" applyAlignment="1">
      <alignment/>
      <protection/>
    </xf>
    <xf numFmtId="2" fontId="10" fillId="0" borderId="0" xfId="17" applyNumberFormat="1" applyFont="1" applyFill="1" applyBorder="1" applyAlignment="1" applyProtection="1">
      <alignment horizontal="right"/>
      <protection locked="0"/>
    </xf>
    <xf numFmtId="3" fontId="14" fillId="0" borderId="7" xfId="17" applyNumberFormat="1" applyFont="1" applyFill="1" applyBorder="1" applyAlignment="1" applyProtection="1" quotePrefix="1">
      <alignment horizontal="center"/>
      <protection locked="0"/>
    </xf>
    <xf numFmtId="0" fontId="10" fillId="0" borderId="0" xfId="17" applyFont="1" applyFill="1" applyBorder="1" applyAlignment="1" quotePrefix="1">
      <alignment horizontal="left" indent="1"/>
      <protection/>
    </xf>
    <xf numFmtId="0" fontId="4" fillId="0" borderId="0" xfId="17" applyFont="1" applyFill="1" applyAlignment="1">
      <alignment/>
      <protection/>
    </xf>
    <xf numFmtId="0" fontId="10" fillId="0" borderId="0" xfId="17" applyFont="1" applyBorder="1" applyAlignment="1">
      <alignment/>
      <protection/>
    </xf>
    <xf numFmtId="43" fontId="10" fillId="0" borderId="0" xfId="17" applyNumberFormat="1" applyFont="1" applyFill="1" applyAlignment="1">
      <alignment/>
      <protection/>
    </xf>
    <xf numFmtId="0" fontId="10" fillId="0" borderId="0" xfId="17" applyFont="1" applyAlignment="1">
      <alignment/>
      <protection/>
    </xf>
    <xf numFmtId="0" fontId="8" fillId="0" borderId="0" xfId="17" applyFont="1" applyFill="1" applyBorder="1" applyAlignment="1">
      <alignment/>
      <protection/>
    </xf>
    <xf numFmtId="0" fontId="4" fillId="0" borderId="0" xfId="17" applyFont="1">
      <alignment/>
      <protection/>
    </xf>
    <xf numFmtId="43" fontId="10" fillId="0" borderId="0" xfId="17" applyNumberFormat="1" applyFont="1" applyFill="1">
      <alignment/>
      <protection/>
    </xf>
    <xf numFmtId="0" fontId="9" fillId="0" borderId="0" xfId="17" applyFont="1" applyFill="1" applyBorder="1" applyAlignment="1">
      <alignment horizontal="distributed"/>
      <protection/>
    </xf>
    <xf numFmtId="0" fontId="9" fillId="0" borderId="0" xfId="17" applyFont="1" applyFill="1" applyBorder="1" applyAlignment="1">
      <alignment horizontal="center"/>
      <protection/>
    </xf>
    <xf numFmtId="184" fontId="9" fillId="0" borderId="15" xfId="17" applyNumberFormat="1" applyFont="1" applyFill="1" applyBorder="1" applyAlignment="1">
      <alignment horizontal="center"/>
      <protection/>
    </xf>
    <xf numFmtId="184" fontId="10" fillId="0" borderId="2" xfId="17" applyNumberFormat="1" applyFont="1" applyFill="1" applyBorder="1" applyAlignment="1">
      <alignment horizontal="center"/>
      <protection/>
    </xf>
    <xf numFmtId="184" fontId="10" fillId="0" borderId="16" xfId="17" applyNumberFormat="1" applyFont="1" applyFill="1" applyBorder="1" applyAlignment="1">
      <alignment horizontal="center"/>
      <protection/>
    </xf>
    <xf numFmtId="184" fontId="9" fillId="0" borderId="2" xfId="17" applyNumberFormat="1" applyFont="1" applyFill="1" applyBorder="1" applyAlignment="1">
      <alignment horizontal="center"/>
      <protection/>
    </xf>
    <xf numFmtId="0" fontId="12" fillId="0" borderId="0" xfId="17" applyFont="1" applyFill="1" applyAlignment="1">
      <alignment horizontal="center" vertical="top"/>
      <protection/>
    </xf>
    <xf numFmtId="0" fontId="4" fillId="0" borderId="0" xfId="17" applyFont="1" applyAlignment="1">
      <alignment horizontal="center"/>
      <protection/>
    </xf>
    <xf numFmtId="0" fontId="4" fillId="0" borderId="7" xfId="17" applyFont="1" applyBorder="1" applyAlignment="1">
      <alignment horizontal="center"/>
      <protection/>
    </xf>
    <xf numFmtId="0" fontId="10" fillId="0" borderId="0" xfId="17" applyFont="1" applyFill="1" applyBorder="1" applyAlignment="1">
      <alignment horizontal="distributed"/>
      <protection/>
    </xf>
  </cellXfs>
  <cellStyles count="11">
    <cellStyle name="Normal" xfId="0"/>
    <cellStyle name="一般_26e" xfId="15"/>
    <cellStyle name="一般_283" xfId="16"/>
    <cellStyle name="一般_量值90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ny\statistics\COA_VB\&#32113;&#35336;&#24180;&#22577;\ConvertData\Excel\&#26032;&#36039;&#26009;&#22846;\01.&#36786;&#26989;&#32147;&#28639;&#25351;&#271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7327;&#20540;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產毛額與成長率"/>
      <sheetName val="固定資本"/>
      <sheetName val="生產指數"/>
      <sheetName val="生產變動率"/>
      <sheetName val="生產結構"/>
      <sheetName val="量值1"/>
      <sheetName val="量值2"/>
      <sheetName val="量值3"/>
      <sheetName val="量值4"/>
      <sheetName val="量值5"/>
      <sheetName val="量值完"/>
      <sheetName val="複種指數"/>
    </sheetNames>
    <sheetDataSet>
      <sheetData sheetId="5">
        <row r="13">
          <cell r="I13" t="e">
            <v>#REF!</v>
          </cell>
          <cell r="M13" t="e">
            <v>#REF!</v>
          </cell>
          <cell r="Q13">
            <v>375286940.90885997</v>
          </cell>
          <cell r="U13">
            <v>391481223.26959</v>
          </cell>
          <cell r="Z13">
            <v>363791073.29562</v>
          </cell>
          <cell r="AD13">
            <v>352780023.705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量值1"/>
      <sheetName val="量值1 (2)"/>
      <sheetName val="量值1 (3)"/>
      <sheetName val="量值1 (4)"/>
      <sheetName val="量值1 (5)"/>
      <sheetName val="量值完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workbookViewId="0" topLeftCell="A1">
      <pane xSplit="14" ySplit="12" topLeftCell="O13" activePane="bottomRight" state="frozen"/>
      <selection pane="topLeft" activeCell="AB37" sqref="AB37"/>
      <selection pane="topRight" activeCell="AB37" sqref="AB37"/>
      <selection pane="bottomLeft" activeCell="AB37" sqref="AB37"/>
      <selection pane="bottomRight" activeCell="A2" sqref="A2:V2"/>
    </sheetView>
  </sheetViews>
  <sheetFormatPr defaultColWidth="9.00390625" defaultRowHeight="16.5"/>
  <cols>
    <col min="1" max="3" width="2.125" style="2" customWidth="1"/>
    <col min="4" max="4" width="11.625" style="2" customWidth="1"/>
    <col min="5" max="5" width="2.25390625" style="2" customWidth="1"/>
    <col min="6" max="6" width="5.625" style="2" customWidth="1"/>
    <col min="7" max="7" width="6.875" style="2" hidden="1" customWidth="1"/>
    <col min="8" max="8" width="6.125" style="2" hidden="1" customWidth="1"/>
    <col min="9" max="9" width="9.00390625" style="2" hidden="1" customWidth="1"/>
    <col min="10" max="10" width="6.125" style="2" hidden="1" customWidth="1"/>
    <col min="11" max="11" width="6.625" style="2" hidden="1" customWidth="1"/>
    <col min="12" max="12" width="7.50390625" style="2" hidden="1" customWidth="1"/>
    <col min="13" max="13" width="0" style="2" hidden="1" customWidth="1"/>
    <col min="14" max="14" width="6.125" style="2" hidden="1" customWidth="1"/>
    <col min="15" max="16" width="6.625" style="2" customWidth="1"/>
    <col min="17" max="17" width="8.50390625" style="2" customWidth="1"/>
    <col min="18" max="18" width="5.625" style="2" customWidth="1"/>
    <col min="19" max="19" width="6.75390625" style="2" customWidth="1"/>
    <col min="20" max="20" width="6.625" style="2" customWidth="1"/>
    <col min="21" max="21" width="8.50390625" style="2" customWidth="1"/>
    <col min="22" max="22" width="6.125" style="2" customWidth="1"/>
    <col min="23" max="23" width="15.625" style="2" customWidth="1"/>
    <col min="24" max="24" width="6.75390625" style="2" customWidth="1"/>
    <col min="25" max="25" width="7.25390625" style="2" customWidth="1"/>
    <col min="26" max="26" width="9.00390625" style="2" customWidth="1"/>
    <col min="27" max="27" width="6.125" style="2" customWidth="1"/>
    <col min="28" max="28" width="6.75390625" style="4" customWidth="1"/>
    <col min="29" max="29" width="7.625" style="4" customWidth="1"/>
    <col min="30" max="30" width="9.00390625" style="4" customWidth="1"/>
    <col min="31" max="31" width="6.125" style="2" customWidth="1"/>
    <col min="32" max="32" width="6.25390625" style="2" customWidth="1"/>
    <col min="33" max="33" width="18.375" style="2" customWidth="1"/>
    <col min="34" max="16384" width="8.75390625" style="2" customWidth="1"/>
  </cols>
  <sheetData>
    <row r="1" spans="1:46" ht="10.5" customHeight="1">
      <c r="A1" s="1" t="s">
        <v>58</v>
      </c>
      <c r="C1" s="1"/>
      <c r="T1" s="3"/>
      <c r="U1" s="71"/>
      <c r="AF1" s="71"/>
      <c r="AG1" s="3" t="s">
        <v>59</v>
      </c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</row>
    <row r="2" spans="1:38" ht="27" customHeight="1">
      <c r="A2" s="107" t="s">
        <v>60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X2" s="107" t="s">
        <v>61</v>
      </c>
      <c r="Y2" s="107"/>
      <c r="Z2" s="107"/>
      <c r="AA2" s="107"/>
      <c r="AB2" s="107"/>
      <c r="AC2" s="107"/>
      <c r="AD2" s="107"/>
      <c r="AE2" s="107"/>
      <c r="AF2" s="107"/>
      <c r="AG2" s="107"/>
      <c r="AH2" s="5"/>
      <c r="AI2" s="5"/>
      <c r="AJ2" s="5"/>
      <c r="AK2" s="5"/>
      <c r="AL2" s="5"/>
    </row>
    <row r="3" spans="4:34" ht="18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6"/>
      <c r="AD3" s="6"/>
      <c r="AE3" s="5"/>
      <c r="AF3" s="5"/>
      <c r="AG3" s="5"/>
      <c r="AH3" s="77"/>
    </row>
    <row r="4" spans="4:34" ht="10.5" customHeight="1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/>
      <c r="Y4" s="7"/>
      <c r="Z4" s="7"/>
      <c r="AA4" s="7"/>
      <c r="AB4" s="9"/>
      <c r="AC4" s="9"/>
      <c r="AD4" s="9"/>
      <c r="AE4" s="7"/>
      <c r="AF4" s="7"/>
      <c r="AG4" s="7"/>
      <c r="AH4" s="8"/>
    </row>
    <row r="5" spans="1:34" s="17" customFormat="1" ht="18" customHeight="1">
      <c r="A5" s="10"/>
      <c r="B5" s="10"/>
      <c r="C5" s="10"/>
      <c r="D5" s="11"/>
      <c r="E5" s="12"/>
      <c r="F5" s="13" t="s">
        <v>14</v>
      </c>
      <c r="G5" s="103" t="s">
        <v>62</v>
      </c>
      <c r="H5" s="104"/>
      <c r="I5" s="104"/>
      <c r="J5" s="105"/>
      <c r="K5" s="103" t="s">
        <v>63</v>
      </c>
      <c r="L5" s="104"/>
      <c r="M5" s="104"/>
      <c r="N5" s="105"/>
      <c r="O5" s="106" t="s">
        <v>64</v>
      </c>
      <c r="P5" s="104"/>
      <c r="Q5" s="104"/>
      <c r="R5" s="105"/>
      <c r="S5" s="106" t="s">
        <v>65</v>
      </c>
      <c r="T5" s="104"/>
      <c r="U5" s="104"/>
      <c r="V5" s="105"/>
      <c r="W5" s="14"/>
      <c r="X5" s="106" t="s">
        <v>66</v>
      </c>
      <c r="Y5" s="104"/>
      <c r="Z5" s="104"/>
      <c r="AA5" s="105"/>
      <c r="AB5" s="106" t="s">
        <v>67</v>
      </c>
      <c r="AC5" s="104"/>
      <c r="AD5" s="104"/>
      <c r="AE5" s="105"/>
      <c r="AF5" s="15" t="s">
        <v>0</v>
      </c>
      <c r="AG5" s="16"/>
      <c r="AH5" s="11"/>
    </row>
    <row r="6" spans="1:34" s="17" customFormat="1" ht="4.5" customHeight="1">
      <c r="A6" s="11"/>
      <c r="B6" s="11"/>
      <c r="C6" s="11"/>
      <c r="D6" s="11"/>
      <c r="E6" s="18"/>
      <c r="F6" s="19"/>
      <c r="G6" s="20"/>
      <c r="H6" s="20"/>
      <c r="I6" s="20"/>
      <c r="J6" s="21"/>
      <c r="K6" s="20"/>
      <c r="L6" s="20"/>
      <c r="M6" s="20"/>
      <c r="N6" s="21"/>
      <c r="O6" s="20"/>
      <c r="P6" s="20"/>
      <c r="Q6" s="20"/>
      <c r="R6" s="21"/>
      <c r="S6" s="20"/>
      <c r="T6" s="20"/>
      <c r="U6" s="20"/>
      <c r="V6" s="21"/>
      <c r="W6" s="22"/>
      <c r="X6" s="11"/>
      <c r="Y6" s="11"/>
      <c r="Z6" s="11"/>
      <c r="AA6" s="21"/>
      <c r="AB6" s="23"/>
      <c r="AC6" s="23"/>
      <c r="AD6" s="23"/>
      <c r="AE6" s="21"/>
      <c r="AF6" s="11"/>
      <c r="AG6" s="16"/>
      <c r="AH6" s="11"/>
    </row>
    <row r="7" spans="1:34" s="17" customFormat="1" ht="14.25" customHeight="1">
      <c r="A7" s="102" t="s">
        <v>68</v>
      </c>
      <c r="B7" s="108"/>
      <c r="C7" s="108"/>
      <c r="D7" s="108"/>
      <c r="E7" s="109"/>
      <c r="F7" s="19"/>
      <c r="G7" s="13" t="s">
        <v>15</v>
      </c>
      <c r="H7" s="13" t="s">
        <v>16</v>
      </c>
      <c r="I7" s="24" t="s">
        <v>69</v>
      </c>
      <c r="J7" s="13" t="s">
        <v>17</v>
      </c>
      <c r="K7" s="13" t="s">
        <v>15</v>
      </c>
      <c r="L7" s="13" t="s">
        <v>16</v>
      </c>
      <c r="M7" s="24" t="s">
        <v>69</v>
      </c>
      <c r="N7" s="13" t="s">
        <v>18</v>
      </c>
      <c r="O7" s="13" t="s">
        <v>15</v>
      </c>
      <c r="P7" s="13" t="s">
        <v>16</v>
      </c>
      <c r="Q7" s="24" t="s">
        <v>69</v>
      </c>
      <c r="R7" s="13" t="s">
        <v>17</v>
      </c>
      <c r="S7" s="13" t="s">
        <v>15</v>
      </c>
      <c r="T7" s="13" t="s">
        <v>16</v>
      </c>
      <c r="U7" s="24" t="s">
        <v>69</v>
      </c>
      <c r="V7" s="13" t="s">
        <v>18</v>
      </c>
      <c r="W7" s="25"/>
      <c r="X7" s="26" t="s">
        <v>15</v>
      </c>
      <c r="Y7" s="26" t="s">
        <v>16</v>
      </c>
      <c r="Z7" s="27" t="s">
        <v>69</v>
      </c>
      <c r="AA7" s="13" t="s">
        <v>18</v>
      </c>
      <c r="AB7" s="78" t="s">
        <v>15</v>
      </c>
      <c r="AC7" s="28" t="s">
        <v>16</v>
      </c>
      <c r="AD7" s="27" t="s">
        <v>69</v>
      </c>
      <c r="AE7" s="13" t="s">
        <v>18</v>
      </c>
      <c r="AF7" s="29" t="s">
        <v>1</v>
      </c>
      <c r="AG7" s="30" t="s">
        <v>70</v>
      </c>
      <c r="AH7" s="11"/>
    </row>
    <row r="8" spans="1:34" s="17" customFormat="1" ht="11.25">
      <c r="A8" s="11"/>
      <c r="B8" s="11"/>
      <c r="C8" s="11"/>
      <c r="D8" s="11"/>
      <c r="E8" s="18"/>
      <c r="F8" s="19"/>
      <c r="G8" s="31" t="s">
        <v>1</v>
      </c>
      <c r="H8" s="32"/>
      <c r="I8" s="32"/>
      <c r="J8" s="31" t="s">
        <v>2</v>
      </c>
      <c r="K8" s="31" t="s">
        <v>1</v>
      </c>
      <c r="L8" s="33"/>
      <c r="M8" s="33"/>
      <c r="N8" s="31" t="s">
        <v>2</v>
      </c>
      <c r="O8" s="34" t="s">
        <v>1</v>
      </c>
      <c r="P8" s="32"/>
      <c r="Q8" s="32"/>
      <c r="R8" s="31" t="s">
        <v>2</v>
      </c>
      <c r="S8" s="31" t="s">
        <v>1</v>
      </c>
      <c r="T8" s="32"/>
      <c r="U8" s="32"/>
      <c r="V8" s="31" t="s">
        <v>2</v>
      </c>
      <c r="W8" s="35"/>
      <c r="X8" s="31" t="s">
        <v>1</v>
      </c>
      <c r="Y8" s="32"/>
      <c r="Z8" s="32"/>
      <c r="AA8" s="31" t="s">
        <v>2</v>
      </c>
      <c r="AB8" s="79" t="s">
        <v>1</v>
      </c>
      <c r="AC8" s="36"/>
      <c r="AD8" s="36"/>
      <c r="AE8" s="31" t="s">
        <v>2</v>
      </c>
      <c r="AF8" s="37" t="s">
        <v>3</v>
      </c>
      <c r="AG8" s="11"/>
      <c r="AH8" s="11"/>
    </row>
    <row r="9" spans="1:34" s="17" customFormat="1" ht="9" customHeight="1">
      <c r="A9" s="11"/>
      <c r="B9" s="11"/>
      <c r="C9" s="11"/>
      <c r="D9" s="11"/>
      <c r="E9" s="18"/>
      <c r="F9" s="13" t="s">
        <v>19</v>
      </c>
      <c r="G9" s="34" t="s">
        <v>3</v>
      </c>
      <c r="H9" s="34" t="s">
        <v>4</v>
      </c>
      <c r="I9" s="34" t="s">
        <v>5</v>
      </c>
      <c r="J9" s="34" t="s">
        <v>6</v>
      </c>
      <c r="K9" s="34" t="s">
        <v>3</v>
      </c>
      <c r="L9" s="34" t="s">
        <v>7</v>
      </c>
      <c r="M9" s="34" t="s">
        <v>8</v>
      </c>
      <c r="N9" s="34" t="s">
        <v>9</v>
      </c>
      <c r="O9" s="34" t="s">
        <v>3</v>
      </c>
      <c r="P9" s="34" t="s">
        <v>4</v>
      </c>
      <c r="Q9" s="34" t="s">
        <v>5</v>
      </c>
      <c r="R9" s="34" t="s">
        <v>6</v>
      </c>
      <c r="S9" s="34" t="s">
        <v>3</v>
      </c>
      <c r="T9" s="34" t="s">
        <v>7</v>
      </c>
      <c r="U9" s="34" t="s">
        <v>8</v>
      </c>
      <c r="V9" s="34" t="s">
        <v>9</v>
      </c>
      <c r="W9" s="38"/>
      <c r="X9" s="34" t="s">
        <v>3</v>
      </c>
      <c r="Y9" s="34" t="s">
        <v>7</v>
      </c>
      <c r="Z9" s="34" t="s">
        <v>8</v>
      </c>
      <c r="AA9" s="34" t="s">
        <v>9</v>
      </c>
      <c r="AB9" s="39" t="s">
        <v>3</v>
      </c>
      <c r="AC9" s="39" t="s">
        <v>7</v>
      </c>
      <c r="AD9" s="39" t="s">
        <v>8</v>
      </c>
      <c r="AE9" s="34" t="s">
        <v>9</v>
      </c>
      <c r="AF9" s="40"/>
      <c r="AG9" s="11"/>
      <c r="AH9" s="11"/>
    </row>
    <row r="10" spans="1:34" s="46" customFormat="1" ht="3.75" customHeight="1">
      <c r="A10" s="41"/>
      <c r="B10" s="41"/>
      <c r="C10" s="41"/>
      <c r="D10" s="41"/>
      <c r="E10" s="42"/>
      <c r="F10" s="43"/>
      <c r="G10" s="43"/>
      <c r="H10" s="43"/>
      <c r="I10" s="43"/>
      <c r="J10" s="44"/>
      <c r="K10" s="43"/>
      <c r="L10" s="43"/>
      <c r="M10" s="43"/>
      <c r="N10" s="44"/>
      <c r="O10" s="43"/>
      <c r="P10" s="43"/>
      <c r="Q10" s="43"/>
      <c r="R10" s="44"/>
      <c r="S10" s="43"/>
      <c r="T10" s="43"/>
      <c r="U10" s="43"/>
      <c r="V10" s="44"/>
      <c r="W10" s="35"/>
      <c r="X10" s="43"/>
      <c r="Y10" s="43"/>
      <c r="Z10" s="43"/>
      <c r="AA10" s="44"/>
      <c r="AB10" s="45"/>
      <c r="AC10" s="45"/>
      <c r="AD10" s="45"/>
      <c r="AE10" s="44"/>
      <c r="AF10" s="42"/>
      <c r="AG10" s="41"/>
      <c r="AH10" s="80"/>
    </row>
    <row r="11" spans="4:34" s="47" customFormat="1" ht="9.75" customHeight="1">
      <c r="D11" s="48"/>
      <c r="E11" s="49"/>
      <c r="H11" s="50" t="s">
        <v>20</v>
      </c>
      <c r="I11" s="51" t="s">
        <v>10</v>
      </c>
      <c r="J11" s="50" t="s">
        <v>11</v>
      </c>
      <c r="L11" s="50" t="s">
        <v>20</v>
      </c>
      <c r="M11" s="51" t="s">
        <v>10</v>
      </c>
      <c r="N11" s="50" t="s">
        <v>11</v>
      </c>
      <c r="P11" s="50" t="s">
        <v>20</v>
      </c>
      <c r="Q11" s="51" t="s">
        <v>10</v>
      </c>
      <c r="R11" s="50" t="s">
        <v>11</v>
      </c>
      <c r="T11" s="50" t="s">
        <v>20</v>
      </c>
      <c r="U11" s="51" t="s">
        <v>10</v>
      </c>
      <c r="V11" s="50" t="s">
        <v>11</v>
      </c>
      <c r="W11" s="50"/>
      <c r="Y11" s="50" t="s">
        <v>20</v>
      </c>
      <c r="Z11" s="51" t="s">
        <v>10</v>
      </c>
      <c r="AA11" s="50" t="s">
        <v>11</v>
      </c>
      <c r="AB11" s="52"/>
      <c r="AC11" s="52" t="s">
        <v>20</v>
      </c>
      <c r="AD11" s="81" t="s">
        <v>10</v>
      </c>
      <c r="AE11" s="50" t="s">
        <v>11</v>
      </c>
      <c r="AF11" s="50"/>
      <c r="AG11" s="53"/>
      <c r="AH11" s="48"/>
    </row>
    <row r="12" spans="4:34" s="47" customFormat="1" ht="8.25" customHeight="1">
      <c r="D12" s="48"/>
      <c r="E12" s="49"/>
      <c r="H12" s="50" t="s">
        <v>12</v>
      </c>
      <c r="I12" s="50" t="s">
        <v>13</v>
      </c>
      <c r="J12" s="50"/>
      <c r="L12" s="50" t="s">
        <v>12</v>
      </c>
      <c r="M12" s="50" t="s">
        <v>13</v>
      </c>
      <c r="N12" s="50"/>
      <c r="P12" s="50" t="s">
        <v>12</v>
      </c>
      <c r="Q12" s="50" t="s">
        <v>13</v>
      </c>
      <c r="R12" s="50"/>
      <c r="T12" s="50" t="s">
        <v>12</v>
      </c>
      <c r="U12" s="50" t="s">
        <v>13</v>
      </c>
      <c r="V12" s="50"/>
      <c r="W12" s="50"/>
      <c r="Y12" s="50" t="s">
        <v>12</v>
      </c>
      <c r="Z12" s="50" t="s">
        <v>13</v>
      </c>
      <c r="AA12" s="50"/>
      <c r="AB12" s="52"/>
      <c r="AC12" s="52" t="s">
        <v>12</v>
      </c>
      <c r="AD12" s="52" t="s">
        <v>13</v>
      </c>
      <c r="AE12" s="50"/>
      <c r="AF12" s="50"/>
      <c r="AG12" s="53"/>
      <c r="AH12" s="48"/>
    </row>
    <row r="13" spans="3:72" s="17" customFormat="1" ht="18" customHeight="1">
      <c r="C13" s="57"/>
      <c r="D13" s="58" t="s">
        <v>71</v>
      </c>
      <c r="E13" s="55"/>
      <c r="F13" s="59" t="s">
        <v>72</v>
      </c>
      <c r="G13" s="60">
        <v>22846</v>
      </c>
      <c r="H13" s="60">
        <v>47000</v>
      </c>
      <c r="I13" s="60">
        <v>1073762</v>
      </c>
      <c r="J13" s="82" t="e">
        <f>I13/'[1]量值1'!$I$13*100</f>
        <v>#REF!</v>
      </c>
      <c r="K13" s="60">
        <v>18332</v>
      </c>
      <c r="L13" s="60">
        <v>47000</v>
      </c>
      <c r="M13" s="60">
        <v>861604</v>
      </c>
      <c r="N13" s="82" t="e">
        <f>M13/'[1]量值1'!M$13*100</f>
        <v>#REF!</v>
      </c>
      <c r="O13" s="83" t="s">
        <v>23</v>
      </c>
      <c r="P13" s="83" t="s">
        <v>23</v>
      </c>
      <c r="Q13" s="83" t="s">
        <v>23</v>
      </c>
      <c r="R13" s="83" t="s">
        <v>23</v>
      </c>
      <c r="S13" s="83" t="s">
        <v>23</v>
      </c>
      <c r="T13" s="83" t="s">
        <v>23</v>
      </c>
      <c r="U13" s="83" t="s">
        <v>23</v>
      </c>
      <c r="V13" s="83" t="s">
        <v>23</v>
      </c>
      <c r="W13" s="82"/>
      <c r="X13" s="83" t="s">
        <v>23</v>
      </c>
      <c r="Y13" s="83" t="s">
        <v>23</v>
      </c>
      <c r="Z13" s="83" t="s">
        <v>23</v>
      </c>
      <c r="AA13" s="83" t="s">
        <v>23</v>
      </c>
      <c r="AB13" s="61">
        <v>51821.65402000001</v>
      </c>
      <c r="AC13" s="61">
        <v>52000</v>
      </c>
      <c r="AD13" s="61">
        <f>AB13*AC13/1000</f>
        <v>2694726.0090400004</v>
      </c>
      <c r="AE13" s="82">
        <f>AD13/'[1]量值1'!AD$13*100</f>
        <v>0.7638544781360328</v>
      </c>
      <c r="AF13" s="84" t="s">
        <v>73</v>
      </c>
      <c r="AG13" s="85" t="s">
        <v>74</v>
      </c>
      <c r="AH13" s="65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74"/>
      <c r="BL13" s="74"/>
      <c r="BM13" s="74"/>
      <c r="BN13" s="74"/>
      <c r="BO13" s="74"/>
      <c r="BP13" s="74"/>
      <c r="BQ13" s="74"/>
      <c r="BR13" s="74"/>
      <c r="BS13" s="74"/>
      <c r="BT13" s="74"/>
    </row>
    <row r="14" spans="3:72" s="17" customFormat="1" ht="18" customHeight="1">
      <c r="C14" s="56"/>
      <c r="D14" s="58" t="s">
        <v>75</v>
      </c>
      <c r="E14" s="55"/>
      <c r="F14" s="59" t="s">
        <v>21</v>
      </c>
      <c r="G14" s="60">
        <v>198</v>
      </c>
      <c r="H14" s="60">
        <v>40500</v>
      </c>
      <c r="I14" s="60">
        <v>8019</v>
      </c>
      <c r="J14" s="82" t="e">
        <f>I14/'[1]量值1'!$I$13*100</f>
        <v>#REF!</v>
      </c>
      <c r="K14" s="60">
        <v>166</v>
      </c>
      <c r="L14" s="60">
        <v>40500</v>
      </c>
      <c r="M14" s="60">
        <v>6723</v>
      </c>
      <c r="N14" s="82" t="e">
        <f>M14/'[1]量值1'!M$13*100</f>
        <v>#REF!</v>
      </c>
      <c r="O14" s="60">
        <v>93</v>
      </c>
      <c r="P14" s="60">
        <v>42000</v>
      </c>
      <c r="Q14" s="60">
        <v>3906</v>
      </c>
      <c r="R14" s="82">
        <f>Q14/'[1]量值1'!Q$13*100</f>
        <v>0.0010408036023157514</v>
      </c>
      <c r="S14" s="60">
        <v>94</v>
      </c>
      <c r="T14" s="60">
        <v>42000</v>
      </c>
      <c r="U14" s="60">
        <v>3948</v>
      </c>
      <c r="V14" s="82">
        <f>U14/'[1]量值1'!U$13*100</f>
        <v>0.001008477486359862</v>
      </c>
      <c r="W14" s="82"/>
      <c r="X14" s="60">
        <v>15</v>
      </c>
      <c r="Y14" s="60">
        <v>42000</v>
      </c>
      <c r="Z14" s="60">
        <v>630</v>
      </c>
      <c r="AA14" s="82">
        <f>Z14/'[1]量值1'!Z$13*100</f>
        <v>0.0001731763218631965</v>
      </c>
      <c r="AB14" s="61">
        <v>17.664</v>
      </c>
      <c r="AC14" s="61">
        <v>42000</v>
      </c>
      <c r="AD14" s="61">
        <f>(AB14*AC14)/1000</f>
        <v>741.8880000000001</v>
      </c>
      <c r="AE14" s="82">
        <f>AD14/'[1]量值1'!AD$13*100</f>
        <v>0.00021029762178948608</v>
      </c>
      <c r="AF14" s="57" t="s">
        <v>22</v>
      </c>
      <c r="AG14" s="87" t="s">
        <v>24</v>
      </c>
      <c r="AH14" s="65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74"/>
      <c r="BL14" s="74"/>
      <c r="BM14" s="74"/>
      <c r="BN14" s="74"/>
      <c r="BO14" s="74"/>
      <c r="BP14" s="74"/>
      <c r="BQ14" s="74"/>
      <c r="BR14" s="74"/>
      <c r="BS14" s="74"/>
      <c r="BT14" s="74"/>
    </row>
    <row r="15" spans="2:72" s="17" customFormat="1" ht="18" customHeight="1">
      <c r="B15" s="57"/>
      <c r="C15" s="57"/>
      <c r="D15" s="58" t="s">
        <v>76</v>
      </c>
      <c r="E15" s="55"/>
      <c r="F15" s="59" t="s">
        <v>21</v>
      </c>
      <c r="G15" s="60">
        <v>5</v>
      </c>
      <c r="H15" s="60">
        <v>950000</v>
      </c>
      <c r="I15" s="60">
        <v>4750</v>
      </c>
      <c r="J15" s="82" t="e">
        <f>I15/'[1]量值1'!$I$13*100</f>
        <v>#REF!</v>
      </c>
      <c r="K15" s="60">
        <v>5</v>
      </c>
      <c r="L15" s="60">
        <v>950000</v>
      </c>
      <c r="M15" s="60">
        <v>4750</v>
      </c>
      <c r="N15" s="82" t="e">
        <f>M15/'[1]量值1'!M$13*100</f>
        <v>#REF!</v>
      </c>
      <c r="O15" s="60">
        <v>4</v>
      </c>
      <c r="P15" s="60">
        <v>950000</v>
      </c>
      <c r="Q15" s="60">
        <v>3800</v>
      </c>
      <c r="R15" s="82">
        <f>Q15/'[1]量值1'!Q$13*100</f>
        <v>0.00101255854807984</v>
      </c>
      <c r="S15" s="60">
        <v>3</v>
      </c>
      <c r="T15" s="60">
        <v>950000</v>
      </c>
      <c r="U15" s="60">
        <v>2850</v>
      </c>
      <c r="V15" s="82">
        <f>U15/'[1]量值1'!U$13*100</f>
        <v>0.0007280042644695051</v>
      </c>
      <c r="W15" s="82"/>
      <c r="X15" s="60">
        <v>3</v>
      </c>
      <c r="Y15" s="60">
        <v>950000</v>
      </c>
      <c r="Z15" s="60">
        <v>2850</v>
      </c>
      <c r="AA15" s="82">
        <f>Z15/'[1]量值1'!Z$13*100</f>
        <v>0.0007834166941430318</v>
      </c>
      <c r="AB15" s="61">
        <v>2.268</v>
      </c>
      <c r="AC15" s="61">
        <v>950000</v>
      </c>
      <c r="AD15" s="61">
        <f>(AB15*AC15)/1000</f>
        <v>2154.6</v>
      </c>
      <c r="AE15" s="82">
        <f>AD15/'[1]量值1'!AD$13*100</f>
        <v>0.0006107488676291119</v>
      </c>
      <c r="AF15" s="57" t="s">
        <v>22</v>
      </c>
      <c r="AG15" s="87" t="s">
        <v>25</v>
      </c>
      <c r="AH15" s="65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74"/>
      <c r="BL15" s="74"/>
      <c r="BM15" s="74"/>
      <c r="BN15" s="74"/>
      <c r="BO15" s="74"/>
      <c r="BP15" s="74"/>
      <c r="BQ15" s="74"/>
      <c r="BR15" s="74"/>
      <c r="BS15" s="74"/>
      <c r="BT15" s="74"/>
    </row>
    <row r="16" spans="3:72" s="17" customFormat="1" ht="18" customHeight="1">
      <c r="C16" s="56"/>
      <c r="D16" s="58" t="s">
        <v>77</v>
      </c>
      <c r="E16" s="55"/>
      <c r="F16" s="88" t="s">
        <v>26</v>
      </c>
      <c r="G16" s="60">
        <v>4673</v>
      </c>
      <c r="H16" s="60">
        <v>423.62679221057135</v>
      </c>
      <c r="I16" s="60">
        <v>1979608</v>
      </c>
      <c r="J16" s="82" t="e">
        <f>I16/'[1]量值1'!$I$13*100</f>
        <v>#REF!</v>
      </c>
      <c r="K16" s="60">
        <v>5022</v>
      </c>
      <c r="L16" s="60">
        <v>432463.9585822382</v>
      </c>
      <c r="M16" s="60">
        <v>2171834</v>
      </c>
      <c r="N16" s="82" t="e">
        <f>M16/'[1]量值1'!M$13*100</f>
        <v>#REF!</v>
      </c>
      <c r="O16" s="60">
        <v>4889</v>
      </c>
      <c r="P16" s="60">
        <v>432500.10227040295</v>
      </c>
      <c r="Q16" s="60">
        <v>2114493</v>
      </c>
      <c r="R16" s="82">
        <f>Q16/'[1]量值1'!Q$13*100</f>
        <v>0.5634336742118382</v>
      </c>
      <c r="S16" s="60">
        <v>5288</v>
      </c>
      <c r="T16" s="60">
        <v>434681.9213313162</v>
      </c>
      <c r="U16" s="60">
        <v>2298598</v>
      </c>
      <c r="V16" s="82">
        <f>U16/'[1]量值1'!U$13*100</f>
        <v>0.5871540864214301</v>
      </c>
      <c r="W16" s="82"/>
      <c r="X16" s="60">
        <v>5201</v>
      </c>
      <c r="Y16" s="60">
        <v>415604.69140549895</v>
      </c>
      <c r="Z16" s="60">
        <v>2161560</v>
      </c>
      <c r="AA16" s="82">
        <f>Z16/'[1]量值1'!Z$13*100</f>
        <v>0.5941762068041445</v>
      </c>
      <c r="AB16" s="61">
        <v>5037.16</v>
      </c>
      <c r="AC16" s="61">
        <v>459782</v>
      </c>
      <c r="AD16" s="61">
        <f>(AB16*AC16)/1000</f>
        <v>2315995.49912</v>
      </c>
      <c r="AE16" s="82">
        <f>AD16/'[1]量值1'!AD$13*100</f>
        <v>0.6564984816307713</v>
      </c>
      <c r="AF16" s="57" t="s">
        <v>27</v>
      </c>
      <c r="AG16" s="87" t="s">
        <v>28</v>
      </c>
      <c r="AH16" s="65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74"/>
      <c r="BL16" s="74"/>
      <c r="BM16" s="74"/>
      <c r="BN16" s="74"/>
      <c r="BO16" s="74"/>
      <c r="BP16" s="74"/>
      <c r="BQ16" s="74"/>
      <c r="BR16" s="74"/>
      <c r="BS16" s="74"/>
      <c r="BT16" s="74"/>
    </row>
    <row r="17" spans="3:72" s="17" customFormat="1" ht="18" customHeight="1">
      <c r="C17" s="57"/>
      <c r="D17" s="58" t="s">
        <v>78</v>
      </c>
      <c r="E17" s="55"/>
      <c r="F17" s="88" t="s">
        <v>26</v>
      </c>
      <c r="G17" s="60">
        <v>461</v>
      </c>
      <c r="H17" s="60">
        <v>993.2407809110629</v>
      </c>
      <c r="I17" s="60">
        <v>457884</v>
      </c>
      <c r="J17" s="82" t="e">
        <f>I17/'[1]量值1'!$I$13*100</f>
        <v>#REF!</v>
      </c>
      <c r="K17" s="60">
        <v>601</v>
      </c>
      <c r="L17" s="60">
        <v>2252888.5191347753</v>
      </c>
      <c r="M17" s="60">
        <v>1353986</v>
      </c>
      <c r="N17" s="82" t="e">
        <f>M17/'[1]量值1'!M$13*100</f>
        <v>#REF!</v>
      </c>
      <c r="O17" s="60">
        <v>692</v>
      </c>
      <c r="P17" s="60">
        <v>1890040.4624277458</v>
      </c>
      <c r="Q17" s="60">
        <v>1307908</v>
      </c>
      <c r="R17" s="82">
        <f>Q17/'[1]量值1'!Q$13*100</f>
        <v>0.34850879618473884</v>
      </c>
      <c r="S17" s="60">
        <v>666</v>
      </c>
      <c r="T17" s="60">
        <v>1603708.7087087086</v>
      </c>
      <c r="U17" s="60">
        <v>1068070</v>
      </c>
      <c r="V17" s="82">
        <f>U17/'[1]量值1'!U$13*100</f>
        <v>0.27282789991296297</v>
      </c>
      <c r="W17" s="82"/>
      <c r="X17" s="60">
        <v>752</v>
      </c>
      <c r="Y17" s="60">
        <v>1591345.744680851</v>
      </c>
      <c r="Z17" s="60">
        <v>1196692</v>
      </c>
      <c r="AA17" s="82">
        <f>Z17/'[1]量值1'!Z$13*100</f>
        <v>0.3289503475604958</v>
      </c>
      <c r="AB17" s="61">
        <v>732.57</v>
      </c>
      <c r="AC17" s="61">
        <v>1379204</v>
      </c>
      <c r="AD17" s="61">
        <f>(AB17*AC17)/1000</f>
        <v>1010363.4742800001</v>
      </c>
      <c r="AE17" s="82">
        <f>AD17/'[1]量值1'!AD$13*100</f>
        <v>0.28640042133589777</v>
      </c>
      <c r="AF17" s="57" t="s">
        <v>27</v>
      </c>
      <c r="AG17" s="87" t="s">
        <v>29</v>
      </c>
      <c r="AH17" s="65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74"/>
      <c r="BL17" s="74"/>
      <c r="BM17" s="74"/>
      <c r="BN17" s="74"/>
      <c r="BO17" s="74"/>
      <c r="BP17" s="74"/>
      <c r="BQ17" s="74"/>
      <c r="BR17" s="74"/>
      <c r="BS17" s="74"/>
      <c r="BT17" s="74"/>
    </row>
    <row r="18" spans="3:72" s="17" customFormat="1" ht="11.25" customHeight="1">
      <c r="C18" s="57"/>
      <c r="D18" s="58"/>
      <c r="E18" s="55"/>
      <c r="F18" s="88"/>
      <c r="G18" s="60"/>
      <c r="H18" s="60"/>
      <c r="I18" s="60"/>
      <c r="J18" s="82"/>
      <c r="K18" s="60"/>
      <c r="L18" s="60"/>
      <c r="M18" s="60"/>
      <c r="N18" s="82"/>
      <c r="O18" s="60"/>
      <c r="P18" s="60"/>
      <c r="Q18" s="60"/>
      <c r="R18" s="82"/>
      <c r="S18" s="60"/>
      <c r="T18" s="60"/>
      <c r="U18" s="60"/>
      <c r="V18" s="82"/>
      <c r="W18" s="82"/>
      <c r="X18" s="60"/>
      <c r="Y18" s="60"/>
      <c r="Z18" s="60"/>
      <c r="AA18" s="82"/>
      <c r="AB18" s="89"/>
      <c r="AC18" s="89"/>
      <c r="AD18" s="89"/>
      <c r="AE18" s="82"/>
      <c r="AF18" s="57"/>
      <c r="AG18" s="87"/>
      <c r="AH18" s="65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74"/>
      <c r="BL18" s="74"/>
      <c r="BM18" s="74"/>
      <c r="BN18" s="74"/>
      <c r="BO18" s="74"/>
      <c r="BP18" s="74"/>
      <c r="BQ18" s="74"/>
      <c r="BR18" s="74"/>
      <c r="BS18" s="74"/>
      <c r="BT18" s="74"/>
    </row>
    <row r="19" spans="3:72" s="17" customFormat="1" ht="18" customHeight="1" hidden="1">
      <c r="C19" s="57">
        <v>8</v>
      </c>
      <c r="D19" s="58" t="s">
        <v>79</v>
      </c>
      <c r="E19" s="55"/>
      <c r="F19" s="59" t="s">
        <v>21</v>
      </c>
      <c r="G19" s="60"/>
      <c r="H19" s="60"/>
      <c r="I19" s="60"/>
      <c r="J19" s="82"/>
      <c r="K19" s="60">
        <v>5</v>
      </c>
      <c r="L19" s="60">
        <v>1700000</v>
      </c>
      <c r="M19" s="60">
        <v>8736.4</v>
      </c>
      <c r="N19" s="82" t="e">
        <f>M19/'[1]量值1'!M$13*100</f>
        <v>#REF!</v>
      </c>
      <c r="O19" s="82" t="s">
        <v>80</v>
      </c>
      <c r="P19" s="82" t="s">
        <v>80</v>
      </c>
      <c r="Q19" s="82" t="s">
        <v>80</v>
      </c>
      <c r="R19" s="82" t="s">
        <v>80</v>
      </c>
      <c r="S19" s="82" t="s">
        <v>80</v>
      </c>
      <c r="T19" s="82" t="s">
        <v>80</v>
      </c>
      <c r="U19" s="82" t="s">
        <v>80</v>
      </c>
      <c r="V19" s="82" t="s">
        <v>80</v>
      </c>
      <c r="W19" s="82"/>
      <c r="X19" s="82" t="s">
        <v>80</v>
      </c>
      <c r="Y19" s="82" t="s">
        <v>80</v>
      </c>
      <c r="Z19" s="82" t="s">
        <v>80</v>
      </c>
      <c r="AA19" s="82" t="s">
        <v>80</v>
      </c>
      <c r="AB19" s="82" t="s">
        <v>80</v>
      </c>
      <c r="AC19" s="82" t="s">
        <v>80</v>
      </c>
      <c r="AD19" s="82" t="s">
        <v>80</v>
      </c>
      <c r="AE19" s="82" t="s">
        <v>80</v>
      </c>
      <c r="AF19" s="57" t="s">
        <v>22</v>
      </c>
      <c r="AG19" s="87"/>
      <c r="AH19" s="65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74"/>
      <c r="BL19" s="74"/>
      <c r="BM19" s="74"/>
      <c r="BN19" s="74"/>
      <c r="BO19" s="74"/>
      <c r="BP19" s="74"/>
      <c r="BQ19" s="74"/>
      <c r="BR19" s="74"/>
      <c r="BS19" s="74"/>
      <c r="BT19" s="74"/>
    </row>
    <row r="20" spans="3:72" s="17" customFormat="1" ht="11.25" customHeight="1" hidden="1">
      <c r="C20" s="56"/>
      <c r="D20" s="75"/>
      <c r="E20" s="55"/>
      <c r="F20" s="57"/>
      <c r="G20" s="60"/>
      <c r="H20" s="60"/>
      <c r="I20" s="60"/>
      <c r="J20" s="82"/>
      <c r="K20" s="60"/>
      <c r="L20" s="60"/>
      <c r="M20" s="60"/>
      <c r="N20" s="82"/>
      <c r="O20" s="60"/>
      <c r="P20" s="60"/>
      <c r="Q20" s="60"/>
      <c r="R20" s="82"/>
      <c r="S20" s="60"/>
      <c r="T20" s="60"/>
      <c r="U20" s="60"/>
      <c r="V20" s="82"/>
      <c r="W20" s="82"/>
      <c r="X20" s="82"/>
      <c r="Y20" s="82"/>
      <c r="Z20" s="82"/>
      <c r="AA20" s="82"/>
      <c r="AB20" s="89"/>
      <c r="AC20" s="89"/>
      <c r="AD20" s="89"/>
      <c r="AE20" s="82"/>
      <c r="AF20" s="57"/>
      <c r="AG20" s="87"/>
      <c r="AH20" s="57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72"/>
      <c r="BL20" s="72"/>
      <c r="BM20" s="72"/>
      <c r="BN20" s="72"/>
      <c r="BO20" s="72"/>
      <c r="BP20" s="72"/>
      <c r="BQ20" s="72"/>
      <c r="BR20" s="2"/>
      <c r="BS20" s="2"/>
      <c r="BT20" s="2"/>
    </row>
    <row r="21" spans="2:72" s="17" customFormat="1" ht="18" customHeight="1">
      <c r="B21" s="57" t="s">
        <v>30</v>
      </c>
      <c r="C21" s="101" t="s">
        <v>81</v>
      </c>
      <c r="D21" s="110"/>
      <c r="E21" s="55"/>
      <c r="F21" s="57"/>
      <c r="G21" s="60"/>
      <c r="H21" s="60"/>
      <c r="I21" s="60">
        <v>149066617</v>
      </c>
      <c r="J21" s="82" t="e">
        <f>I21/'[1]量值1'!$I$13*100</f>
        <v>#REF!</v>
      </c>
      <c r="K21" s="60"/>
      <c r="L21" s="60"/>
      <c r="M21" s="60">
        <v>107312464</v>
      </c>
      <c r="N21" s="82" t="e">
        <f>M21/'[1]量值1'!M$13*100</f>
        <v>#REF!</v>
      </c>
      <c r="O21" s="60"/>
      <c r="P21" s="60"/>
      <c r="Q21" s="60">
        <v>116818212</v>
      </c>
      <c r="R21" s="82">
        <f>Q21/'[1]量值1'!Q$13*100</f>
        <v>31.12770503473762</v>
      </c>
      <c r="S21" s="60"/>
      <c r="T21" s="60"/>
      <c r="U21" s="60">
        <v>129929512</v>
      </c>
      <c r="V21" s="82">
        <f>U21/'[1]量值1'!U$13*100</f>
        <v>33.189206602260256</v>
      </c>
      <c r="W21" s="82"/>
      <c r="X21" s="60"/>
      <c r="Y21" s="60"/>
      <c r="Z21" s="60">
        <v>107579249</v>
      </c>
      <c r="AA21" s="82">
        <f>Z21/'[1]量值1'!Z$13*100</f>
        <v>29.571712143849144</v>
      </c>
      <c r="AB21" s="60"/>
      <c r="AC21" s="60"/>
      <c r="AD21" s="60">
        <f>SUM(AD22:AD43)</f>
        <v>101205498.82099998</v>
      </c>
      <c r="AE21" s="82">
        <f>AD21/'[1]量值1'!AD$13*100</f>
        <v>28.68799025469468</v>
      </c>
      <c r="AF21" s="57"/>
      <c r="AG21" s="90" t="s">
        <v>82</v>
      </c>
      <c r="AH21" s="65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72"/>
      <c r="BL21" s="72"/>
      <c r="BM21" s="72"/>
      <c r="BN21" s="72"/>
      <c r="BO21" s="72"/>
      <c r="BP21" s="72"/>
      <c r="BQ21" s="72"/>
      <c r="BR21" s="2"/>
      <c r="BS21" s="2"/>
      <c r="BT21" s="2"/>
    </row>
    <row r="22" spans="3:72" s="17" customFormat="1" ht="18" customHeight="1">
      <c r="C22" s="56"/>
      <c r="D22" s="58" t="s">
        <v>83</v>
      </c>
      <c r="E22" s="55"/>
      <c r="F22" s="59" t="s">
        <v>21</v>
      </c>
      <c r="G22" s="60">
        <v>5968</v>
      </c>
      <c r="H22" s="60">
        <v>180067.52680965146</v>
      </c>
      <c r="I22" s="60">
        <v>1074643</v>
      </c>
      <c r="J22" s="82" t="e">
        <f>I22/'[1]量值1'!$I$13*100</f>
        <v>#REF!</v>
      </c>
      <c r="K22" s="60">
        <v>5898</v>
      </c>
      <c r="L22" s="60">
        <v>190019.32858596134</v>
      </c>
      <c r="M22" s="60">
        <v>1120734</v>
      </c>
      <c r="N22" s="82" t="e">
        <f>M22/'[1]量值1'!M$13*100</f>
        <v>#REF!</v>
      </c>
      <c r="O22" s="60">
        <v>5288</v>
      </c>
      <c r="P22" s="60">
        <v>189994.89409984872</v>
      </c>
      <c r="Q22" s="60">
        <v>1004693</v>
      </c>
      <c r="R22" s="82">
        <f>Q22/'[1]量值1'!Q$13*100</f>
        <v>0.26771328561736285</v>
      </c>
      <c r="S22" s="60">
        <v>5168</v>
      </c>
      <c r="T22" s="60">
        <v>181250</v>
      </c>
      <c r="U22" s="60">
        <v>936700</v>
      </c>
      <c r="V22" s="82">
        <f>U22/'[1]量值1'!U$13*100</f>
        <v>0.2392707349223107</v>
      </c>
      <c r="W22" s="82"/>
      <c r="X22" s="60">
        <v>4901</v>
      </c>
      <c r="Y22" s="60">
        <v>172980.00408079982</v>
      </c>
      <c r="Z22" s="60">
        <v>847775</v>
      </c>
      <c r="AA22" s="82">
        <f>Z22/'[1]量值1'!Z$13*100</f>
        <v>0.2330389782024943</v>
      </c>
      <c r="AB22" s="60">
        <v>5057.2</v>
      </c>
      <c r="AC22" s="60">
        <f>AD22/AB22*1000</f>
        <v>141350</v>
      </c>
      <c r="AD22" s="60">
        <v>714835.22</v>
      </c>
      <c r="AE22" s="82">
        <f>AD22/'[1]量值1'!AD$13*100</f>
        <v>0.2026291660430739</v>
      </c>
      <c r="AF22" s="57" t="s">
        <v>22</v>
      </c>
      <c r="AG22" s="87" t="s">
        <v>31</v>
      </c>
      <c r="AH22" s="65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72"/>
      <c r="BL22" s="72"/>
      <c r="BM22" s="72"/>
      <c r="BN22" s="72"/>
      <c r="BO22" s="72"/>
      <c r="BP22" s="72"/>
      <c r="BQ22" s="72"/>
      <c r="BR22" s="2"/>
      <c r="BS22" s="2"/>
      <c r="BT22" s="2"/>
    </row>
    <row r="23" spans="3:72" s="17" customFormat="1" ht="18" customHeight="1">
      <c r="C23" s="57"/>
      <c r="D23" s="58" t="s">
        <v>84</v>
      </c>
      <c r="E23" s="55"/>
      <c r="F23" s="59" t="s">
        <v>21</v>
      </c>
      <c r="G23" s="60">
        <v>1269354.24</v>
      </c>
      <c r="H23" s="60">
        <v>69805.1948051948</v>
      </c>
      <c r="I23" s="60">
        <v>88607520</v>
      </c>
      <c r="J23" s="82" t="e">
        <f>I23/'[1]量值1'!$I$13*100</f>
        <v>#REF!</v>
      </c>
      <c r="K23" s="60">
        <v>1029847.7865</v>
      </c>
      <c r="L23" s="60">
        <v>43406.103878633716</v>
      </c>
      <c r="M23" s="60">
        <v>44701680</v>
      </c>
      <c r="N23" s="82" t="e">
        <f>M23/'[1]量值1'!M$13*100</f>
        <v>#REF!</v>
      </c>
      <c r="O23" s="60">
        <v>891775.5</v>
      </c>
      <c r="P23" s="60">
        <v>54787.87878787879</v>
      </c>
      <c r="Q23" s="60">
        <v>48858488</v>
      </c>
      <c r="R23" s="82">
        <f>Q23/'[1]量值1'!Q$13*100</f>
        <v>13.018968334383235</v>
      </c>
      <c r="S23" s="60">
        <v>822343.5</v>
      </c>
      <c r="T23" s="60">
        <v>74666.66666666667</v>
      </c>
      <c r="U23" s="60">
        <v>61401648</v>
      </c>
      <c r="V23" s="82">
        <f>U23/'[1]量值1'!U$13*100</f>
        <v>15.684442662966827</v>
      </c>
      <c r="W23" s="82"/>
      <c r="X23" s="60">
        <v>920602.844865</v>
      </c>
      <c r="Y23" s="60">
        <v>56521.250493887375</v>
      </c>
      <c r="Z23" s="60">
        <v>52033624</v>
      </c>
      <c r="AA23" s="82">
        <f>Z23/'[1]量值1'!Z$13*100</f>
        <v>14.303161297670709</v>
      </c>
      <c r="AB23" s="60">
        <v>961948.35</v>
      </c>
      <c r="AC23" s="60">
        <f>AD23/AB23*1000</f>
        <v>48084.84848484849</v>
      </c>
      <c r="AD23" s="60">
        <v>46255140.66</v>
      </c>
      <c r="AE23" s="82">
        <f>AD23/'[1]量值1'!AD$13*100</f>
        <v>13.111609941576297</v>
      </c>
      <c r="AF23" s="57" t="s">
        <v>22</v>
      </c>
      <c r="AG23" s="87" t="s">
        <v>32</v>
      </c>
      <c r="AH23" s="65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72"/>
      <c r="BL23" s="72"/>
      <c r="BM23" s="72"/>
      <c r="BN23" s="72"/>
      <c r="BO23" s="72"/>
      <c r="BP23" s="72"/>
      <c r="BQ23" s="72"/>
      <c r="BR23" s="2"/>
      <c r="BS23" s="2"/>
      <c r="BT23" s="2"/>
    </row>
    <row r="24" spans="3:72" s="17" customFormat="1" ht="18" customHeight="1">
      <c r="C24" s="56"/>
      <c r="D24" s="58" t="s">
        <v>85</v>
      </c>
      <c r="E24" s="55"/>
      <c r="F24" s="59" t="s">
        <v>33</v>
      </c>
      <c r="G24" s="60">
        <v>1499</v>
      </c>
      <c r="H24" s="60">
        <v>36442.29486324216</v>
      </c>
      <c r="I24" s="60">
        <v>54627</v>
      </c>
      <c r="J24" s="82" t="e">
        <f>I24/'[1]量值1'!$I$13*100</f>
        <v>#REF!</v>
      </c>
      <c r="K24" s="60">
        <v>364</v>
      </c>
      <c r="L24" s="60">
        <v>13016.483516483517</v>
      </c>
      <c r="M24" s="60">
        <v>4738</v>
      </c>
      <c r="N24" s="82" t="e">
        <f>M24/'[1]量值1'!M$13*100</f>
        <v>#REF!</v>
      </c>
      <c r="O24" s="60" t="s">
        <v>80</v>
      </c>
      <c r="P24" s="60" t="s">
        <v>80</v>
      </c>
      <c r="Q24" s="60" t="s">
        <v>80</v>
      </c>
      <c r="R24" s="60" t="s">
        <v>80</v>
      </c>
      <c r="S24" s="60" t="s">
        <v>80</v>
      </c>
      <c r="T24" s="60" t="s">
        <v>80</v>
      </c>
      <c r="U24" s="60" t="s">
        <v>80</v>
      </c>
      <c r="V24" s="60" t="s">
        <v>80</v>
      </c>
      <c r="W24" s="60"/>
      <c r="X24" s="60" t="s">
        <v>80</v>
      </c>
      <c r="Y24" s="60" t="s">
        <v>80</v>
      </c>
      <c r="Z24" s="60" t="s">
        <v>80</v>
      </c>
      <c r="AA24" s="60" t="s">
        <v>80</v>
      </c>
      <c r="AB24" s="60" t="s">
        <v>80</v>
      </c>
      <c r="AC24" s="60" t="s">
        <v>80</v>
      </c>
      <c r="AD24" s="60" t="s">
        <v>80</v>
      </c>
      <c r="AE24" s="60" t="s">
        <v>80</v>
      </c>
      <c r="AF24" s="57" t="s">
        <v>34</v>
      </c>
      <c r="AG24" s="87" t="s">
        <v>35</v>
      </c>
      <c r="AH24" s="65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72"/>
      <c r="BL24" s="72"/>
      <c r="BM24" s="72"/>
      <c r="BN24" s="72"/>
      <c r="BO24" s="72"/>
      <c r="BP24" s="72"/>
      <c r="BQ24" s="72"/>
      <c r="BR24" s="2"/>
      <c r="BS24" s="2"/>
      <c r="BT24" s="2"/>
    </row>
    <row r="25" spans="3:72" s="17" customFormat="1" ht="18" customHeight="1">
      <c r="C25" s="56"/>
      <c r="D25" s="58" t="s">
        <v>86</v>
      </c>
      <c r="E25" s="55"/>
      <c r="F25" s="59" t="s">
        <v>21</v>
      </c>
      <c r="G25" s="60">
        <v>4461.274224</v>
      </c>
      <c r="H25" s="60">
        <v>231229.90163897176</v>
      </c>
      <c r="I25" s="60">
        <v>1031580</v>
      </c>
      <c r="J25" s="82" t="e">
        <f>I25/'[1]量值1'!$I$13*100</f>
        <v>#REF!</v>
      </c>
      <c r="K25" s="60">
        <v>4349</v>
      </c>
      <c r="L25" s="60">
        <v>250540.35410439182</v>
      </c>
      <c r="M25" s="60">
        <v>1089600</v>
      </c>
      <c r="N25" s="82" t="e">
        <f>M25/'[1]量值1'!M$13*100</f>
        <v>#REF!</v>
      </c>
      <c r="O25" s="60">
        <v>3903.2712223999997</v>
      </c>
      <c r="P25" s="60">
        <v>308543.76531372446</v>
      </c>
      <c r="Q25" s="60">
        <v>1204330</v>
      </c>
      <c r="R25" s="82">
        <f>Q25/'[1]量值1'!Q$13*100</f>
        <v>0.3209091147918405</v>
      </c>
      <c r="S25" s="60">
        <v>3922.9554364000005</v>
      </c>
      <c r="T25" s="60">
        <v>340173.1224417433</v>
      </c>
      <c r="U25" s="60">
        <v>1334484</v>
      </c>
      <c r="V25" s="82">
        <f>U25/'[1]量值1'!U$13*100</f>
        <v>0.3408807167952011</v>
      </c>
      <c r="W25" s="82"/>
      <c r="X25" s="60">
        <v>3613.5038939999995</v>
      </c>
      <c r="Y25" s="60">
        <v>290664.4162592399</v>
      </c>
      <c r="Z25" s="60">
        <v>1050317</v>
      </c>
      <c r="AA25" s="82">
        <f>Z25/'[1]量值1'!Z$13*100</f>
        <v>0.2887143410323602</v>
      </c>
      <c r="AB25" s="60">
        <v>3176</v>
      </c>
      <c r="AC25" s="60">
        <f>AD25/AB25*1000</f>
        <v>251637.36586901764</v>
      </c>
      <c r="AD25" s="60">
        <v>799200.274</v>
      </c>
      <c r="AE25" s="82">
        <f>AD25/'[1]量值1'!AD$13*100</f>
        <v>0.22654351729062286</v>
      </c>
      <c r="AF25" s="57" t="s">
        <v>22</v>
      </c>
      <c r="AG25" s="87" t="s">
        <v>36</v>
      </c>
      <c r="AH25" s="65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72"/>
      <c r="BL25" s="72"/>
      <c r="BM25" s="72"/>
      <c r="BN25" s="72"/>
      <c r="BO25" s="72"/>
      <c r="BP25" s="72"/>
      <c r="BQ25" s="72"/>
      <c r="BR25" s="2"/>
      <c r="BS25" s="2"/>
      <c r="BT25" s="2"/>
    </row>
    <row r="26" spans="3:72" s="17" customFormat="1" ht="18" customHeight="1">
      <c r="C26" s="56"/>
      <c r="D26" s="58" t="s">
        <v>87</v>
      </c>
      <c r="E26" s="55"/>
      <c r="F26" s="59" t="s">
        <v>33</v>
      </c>
      <c r="G26" s="60">
        <v>340</v>
      </c>
      <c r="H26" s="60">
        <v>2000</v>
      </c>
      <c r="I26" s="60">
        <v>680</v>
      </c>
      <c r="J26" s="82" t="e">
        <f>I26/'[1]量值1'!$I$13*100</f>
        <v>#REF!</v>
      </c>
      <c r="K26" s="60">
        <v>70</v>
      </c>
      <c r="L26" s="60">
        <v>2000</v>
      </c>
      <c r="M26" s="60">
        <v>140</v>
      </c>
      <c r="N26" s="82" t="e">
        <f>M26/'[1]量值1'!M$13*100</f>
        <v>#REF!</v>
      </c>
      <c r="O26" s="60">
        <v>110</v>
      </c>
      <c r="P26" s="60">
        <v>2000</v>
      </c>
      <c r="Q26" s="60">
        <v>220</v>
      </c>
      <c r="R26" s="82">
        <f>Q26/'[1]量值1'!Q$13*100</f>
        <v>5.8621810678306534E-05</v>
      </c>
      <c r="S26" s="60" t="s">
        <v>80</v>
      </c>
      <c r="T26" s="60" t="s">
        <v>80</v>
      </c>
      <c r="U26" s="60" t="s">
        <v>80</v>
      </c>
      <c r="V26" s="60" t="s">
        <v>80</v>
      </c>
      <c r="W26" s="60"/>
      <c r="X26" s="60" t="s">
        <v>80</v>
      </c>
      <c r="Y26" s="60" t="s">
        <v>80</v>
      </c>
      <c r="Z26" s="60" t="s">
        <v>80</v>
      </c>
      <c r="AA26" s="60" t="s">
        <v>80</v>
      </c>
      <c r="AB26" s="60" t="s">
        <v>80</v>
      </c>
      <c r="AC26" s="60" t="s">
        <v>80</v>
      </c>
      <c r="AD26" s="60" t="s">
        <v>80</v>
      </c>
      <c r="AE26" s="60" t="s">
        <v>80</v>
      </c>
      <c r="AF26" s="57" t="s">
        <v>34</v>
      </c>
      <c r="AG26" s="87" t="s">
        <v>37</v>
      </c>
      <c r="AH26" s="65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72"/>
      <c r="BL26" s="72"/>
      <c r="BM26" s="72"/>
      <c r="BN26" s="72"/>
      <c r="BO26" s="72"/>
      <c r="BP26" s="72"/>
      <c r="BQ26" s="72"/>
      <c r="BR26" s="2"/>
      <c r="BS26" s="2"/>
      <c r="BT26" s="2"/>
    </row>
    <row r="27" spans="3:72" s="17" customFormat="1" ht="18" customHeight="1">
      <c r="C27" s="57"/>
      <c r="D27" s="58" t="s">
        <v>88</v>
      </c>
      <c r="E27" s="55"/>
      <c r="F27" s="59" t="s">
        <v>33</v>
      </c>
      <c r="G27" s="60">
        <v>25</v>
      </c>
      <c r="H27" s="60">
        <v>100000</v>
      </c>
      <c r="I27" s="60">
        <v>2500</v>
      </c>
      <c r="J27" s="82" t="e">
        <f>I27/'[1]量值1'!$I$13*100</f>
        <v>#REF!</v>
      </c>
      <c r="K27" s="60">
        <v>38</v>
      </c>
      <c r="L27" s="60">
        <v>100000</v>
      </c>
      <c r="M27" s="60">
        <v>3800</v>
      </c>
      <c r="N27" s="82" t="e">
        <f>M27/'[1]量值1'!M$13*100</f>
        <v>#REF!</v>
      </c>
      <c r="O27" s="60">
        <v>49</v>
      </c>
      <c r="P27" s="60">
        <v>100000</v>
      </c>
      <c r="Q27" s="60">
        <v>4900</v>
      </c>
      <c r="R27" s="82">
        <f>Q27/'[1]量值1'!Q$13*100</f>
        <v>0.0013056676014713726</v>
      </c>
      <c r="S27" s="60">
        <v>20</v>
      </c>
      <c r="T27" s="60">
        <v>100000</v>
      </c>
      <c r="U27" s="60">
        <v>2000</v>
      </c>
      <c r="V27" s="82">
        <f>U27/'[1]量值1'!U$13*100</f>
        <v>0.0005108801855926351</v>
      </c>
      <c r="W27" s="82"/>
      <c r="X27" s="60">
        <v>25</v>
      </c>
      <c r="Y27" s="60">
        <v>100000</v>
      </c>
      <c r="Z27" s="60">
        <v>2500</v>
      </c>
      <c r="AA27" s="82">
        <f>Z27/'[1]量值1'!Z$13*100</f>
        <v>0.000687207626441256</v>
      </c>
      <c r="AB27" s="60">
        <v>26</v>
      </c>
      <c r="AC27" s="60">
        <f aca="true" t="shared" si="0" ref="AC27:AC37">AD27/AB27*1000</f>
        <v>100000</v>
      </c>
      <c r="AD27" s="60">
        <v>2600</v>
      </c>
      <c r="AE27" s="82">
        <f>AD27/'[1]量值1'!AD$13*100</f>
        <v>0.0007370031819528873</v>
      </c>
      <c r="AF27" s="57" t="s">
        <v>34</v>
      </c>
      <c r="AG27" s="87" t="s">
        <v>38</v>
      </c>
      <c r="AH27" s="65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72"/>
      <c r="BL27" s="72"/>
      <c r="BM27" s="72"/>
      <c r="BN27" s="72"/>
      <c r="BO27" s="72"/>
      <c r="BP27" s="72"/>
      <c r="BQ27" s="72"/>
      <c r="BR27" s="2"/>
      <c r="BS27" s="2"/>
      <c r="BT27" s="2"/>
    </row>
    <row r="28" spans="3:62" s="17" customFormat="1" ht="18" customHeight="1">
      <c r="C28" s="56"/>
      <c r="D28" s="58" t="s">
        <v>89</v>
      </c>
      <c r="E28" s="55"/>
      <c r="F28" s="59" t="s">
        <v>33</v>
      </c>
      <c r="G28" s="60">
        <v>3854</v>
      </c>
      <c r="H28" s="60">
        <v>15000</v>
      </c>
      <c r="I28" s="60">
        <v>57810</v>
      </c>
      <c r="J28" s="82" t="e">
        <f>I28/'[1]量值1'!$I$13*100</f>
        <v>#REF!</v>
      </c>
      <c r="K28" s="60">
        <v>3866</v>
      </c>
      <c r="L28" s="60">
        <v>15000</v>
      </c>
      <c r="M28" s="60">
        <v>57990</v>
      </c>
      <c r="N28" s="82" t="e">
        <f>M28/'[1]量值1'!M$13*100</f>
        <v>#REF!</v>
      </c>
      <c r="O28" s="60">
        <v>3485</v>
      </c>
      <c r="P28" s="60">
        <v>15000</v>
      </c>
      <c r="Q28" s="60">
        <v>52275</v>
      </c>
      <c r="R28" s="82">
        <f>Q28/'[1]量值1'!Q$13*100</f>
        <v>0.013929341605493063</v>
      </c>
      <c r="S28" s="60">
        <v>3299</v>
      </c>
      <c r="T28" s="60">
        <v>15000</v>
      </c>
      <c r="U28" s="60">
        <v>49485</v>
      </c>
      <c r="V28" s="82">
        <f>U28/'[1]量值1'!U$13*100</f>
        <v>0.012640452992025776</v>
      </c>
      <c r="W28" s="82"/>
      <c r="X28" s="60">
        <v>2659</v>
      </c>
      <c r="Y28" s="60">
        <v>11615.268898081986</v>
      </c>
      <c r="Z28" s="60">
        <v>30885</v>
      </c>
      <c r="AA28" s="82">
        <f>Z28/'[1]量值1'!Z$13*100</f>
        <v>0.008489763017055275</v>
      </c>
      <c r="AB28" s="60">
        <v>3202</v>
      </c>
      <c r="AC28" s="60">
        <f t="shared" si="0"/>
        <v>15000</v>
      </c>
      <c r="AD28" s="60">
        <v>48030</v>
      </c>
      <c r="AE28" s="82">
        <f>AD28/'[1]量值1'!AD$13*100</f>
        <v>0.013614716472768146</v>
      </c>
      <c r="AF28" s="57" t="s">
        <v>34</v>
      </c>
      <c r="AG28" s="87" t="s">
        <v>39</v>
      </c>
      <c r="AH28" s="65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3:62" s="17" customFormat="1" ht="18" customHeight="1">
      <c r="C29" s="57"/>
      <c r="D29" s="58" t="s">
        <v>90</v>
      </c>
      <c r="E29" s="55"/>
      <c r="F29" s="59" t="s">
        <v>21</v>
      </c>
      <c r="G29" s="60">
        <v>19297.8</v>
      </c>
      <c r="H29" s="60">
        <v>12322.233622485464</v>
      </c>
      <c r="I29" s="60">
        <v>237792</v>
      </c>
      <c r="J29" s="82" t="e">
        <f>I29/'[1]量值1'!$I$13*100</f>
        <v>#REF!</v>
      </c>
      <c r="K29" s="60">
        <v>22152.6</v>
      </c>
      <c r="L29" s="60">
        <v>8000.00902828562</v>
      </c>
      <c r="M29" s="60">
        <v>177221</v>
      </c>
      <c r="N29" s="82" t="e">
        <f>M29/'[1]量值1'!M$13*100</f>
        <v>#REF!</v>
      </c>
      <c r="O29" s="60">
        <v>22296.6</v>
      </c>
      <c r="P29" s="60">
        <v>12500.022424943714</v>
      </c>
      <c r="Q29" s="60">
        <v>278708</v>
      </c>
      <c r="R29" s="82">
        <f>Q29/'[1]量值1'!Q$13*100</f>
        <v>0.07426530732058845</v>
      </c>
      <c r="S29" s="60">
        <v>22641.844500000003</v>
      </c>
      <c r="T29" s="60">
        <v>12222.414123548986</v>
      </c>
      <c r="U29" s="60">
        <v>276738</v>
      </c>
      <c r="V29" s="82">
        <f>U29/'[1]量值1'!U$13*100</f>
        <v>0.07068998040026733</v>
      </c>
      <c r="W29" s="82"/>
      <c r="X29" s="60">
        <v>22446.247499999998</v>
      </c>
      <c r="Y29" s="60">
        <v>8199.90067382087</v>
      </c>
      <c r="Z29" s="60">
        <v>184057</v>
      </c>
      <c r="AA29" s="82">
        <f>Z29/'[1]量值1'!Z$13*100</f>
        <v>0.0505941496399593</v>
      </c>
      <c r="AB29" s="60">
        <v>22428</v>
      </c>
      <c r="AC29" s="60">
        <f t="shared" si="0"/>
        <v>9344.480114143036</v>
      </c>
      <c r="AD29" s="60">
        <v>209578</v>
      </c>
      <c r="AE29" s="82">
        <f>AD29/'[1]量值1'!AD$13*100</f>
        <v>0.059407558795123924</v>
      </c>
      <c r="AF29" s="57" t="s">
        <v>22</v>
      </c>
      <c r="AG29" s="87" t="s">
        <v>40</v>
      </c>
      <c r="AH29" s="65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3:62" s="17" customFormat="1" ht="18" customHeight="1">
      <c r="C30" s="56"/>
      <c r="D30" s="58" t="s">
        <v>91</v>
      </c>
      <c r="E30" s="55"/>
      <c r="F30" s="59" t="s">
        <v>21</v>
      </c>
      <c r="G30" s="60">
        <v>230375.52</v>
      </c>
      <c r="H30" s="60">
        <v>50027.77638874131</v>
      </c>
      <c r="I30" s="60">
        <v>11525175</v>
      </c>
      <c r="J30" s="82" t="e">
        <f>I30/'[1]量值1'!$I$13*100</f>
        <v>#REF!</v>
      </c>
      <c r="K30" s="60">
        <v>266803.2</v>
      </c>
      <c r="L30" s="60">
        <v>48228.43204279409</v>
      </c>
      <c r="M30" s="60">
        <v>12867500</v>
      </c>
      <c r="N30" s="82" t="e">
        <f>M30/'[1]量值1'!M$13*100</f>
        <v>#REF!</v>
      </c>
      <c r="O30" s="60">
        <v>272930.4</v>
      </c>
      <c r="P30" s="60">
        <v>50395.83351653022</v>
      </c>
      <c r="Q30" s="60">
        <v>13754555</v>
      </c>
      <c r="R30" s="82">
        <f>Q30/'[1]量值1'!Q$13*100</f>
        <v>3.6650769053379753</v>
      </c>
      <c r="S30" s="60">
        <v>266511.35376</v>
      </c>
      <c r="T30" s="60">
        <v>50340.18930421119</v>
      </c>
      <c r="U30" s="60">
        <v>13416232</v>
      </c>
      <c r="V30" s="82">
        <f>U30/'[1]量值1'!U$13*100</f>
        <v>3.4270435470569254</v>
      </c>
      <c r="W30" s="82"/>
      <c r="X30" s="60">
        <v>275331.24864</v>
      </c>
      <c r="Y30" s="60">
        <v>43399.94119455717</v>
      </c>
      <c r="Z30" s="60">
        <v>11949360</v>
      </c>
      <c r="AA30" s="82">
        <f>Z30/'[1]量值1'!Z$13*100</f>
        <v>3.2846765292368345</v>
      </c>
      <c r="AB30" s="60">
        <v>272575</v>
      </c>
      <c r="AC30" s="60">
        <f t="shared" si="0"/>
        <v>42687.53259836743</v>
      </c>
      <c r="AD30" s="60">
        <v>11635554.198</v>
      </c>
      <c r="AE30" s="82">
        <f>AD30/'[1]量值1'!AD$13*100</f>
        <v>3.298246333735106</v>
      </c>
      <c r="AF30" s="57" t="s">
        <v>22</v>
      </c>
      <c r="AG30" s="87" t="s">
        <v>41</v>
      </c>
      <c r="AH30" s="65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</row>
    <row r="31" spans="3:62" s="17" customFormat="1" ht="18" customHeight="1">
      <c r="C31" s="56"/>
      <c r="D31" s="58" t="s">
        <v>92</v>
      </c>
      <c r="E31" s="55"/>
      <c r="F31" s="59" t="s">
        <v>21</v>
      </c>
      <c r="G31" s="60">
        <v>315041.28</v>
      </c>
      <c r="H31" s="60">
        <v>60276.040650926756</v>
      </c>
      <c r="I31" s="60">
        <v>18989441</v>
      </c>
      <c r="J31" s="82" t="e">
        <f>I31/'[1]量值1'!$I$13*100</f>
        <v>#REF!</v>
      </c>
      <c r="K31" s="60">
        <v>345738.24</v>
      </c>
      <c r="L31" s="60">
        <v>56715.103310527644</v>
      </c>
      <c r="M31" s="60">
        <v>19608580</v>
      </c>
      <c r="N31" s="82" t="e">
        <f>M31/'[1]量值1'!M$13*100</f>
        <v>#REF!</v>
      </c>
      <c r="O31" s="60">
        <v>336412.8</v>
      </c>
      <c r="P31" s="60">
        <v>62958.85293306319</v>
      </c>
      <c r="Q31" s="60">
        <v>21180164</v>
      </c>
      <c r="R31" s="82">
        <f>Q31/'[1]量值1'!Q$13*100</f>
        <v>5.643725291561289</v>
      </c>
      <c r="S31" s="60">
        <v>336630.7161600001</v>
      </c>
      <c r="T31" s="60">
        <v>64286.27561637657</v>
      </c>
      <c r="U31" s="60">
        <v>21640735</v>
      </c>
      <c r="V31" s="82">
        <f>U31/'[1]量值1'!U$13*100</f>
        <v>5.527911356580518</v>
      </c>
      <c r="W31" s="82"/>
      <c r="X31" s="60">
        <v>333364.2604800002</v>
      </c>
      <c r="Y31" s="60">
        <v>43562.44421369591</v>
      </c>
      <c r="Z31" s="60">
        <v>14522162</v>
      </c>
      <c r="AA31" s="82">
        <f>Z31/'[1]量值1'!Z$13*100</f>
        <v>3.9918961915261604</v>
      </c>
      <c r="AB31" s="60">
        <v>311015</v>
      </c>
      <c r="AC31" s="60">
        <f t="shared" si="0"/>
        <v>49600.079253412216</v>
      </c>
      <c r="AD31" s="60">
        <v>15426368.649</v>
      </c>
      <c r="AE31" s="82">
        <f>AD31/'[1]量值1'!AD$13*100</f>
        <v>4.372801069342794</v>
      </c>
      <c r="AF31" s="57" t="s">
        <v>22</v>
      </c>
      <c r="AG31" s="87" t="s">
        <v>42</v>
      </c>
      <c r="AH31" s="65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</row>
    <row r="32" spans="3:62" s="17" customFormat="1" ht="18" customHeight="1">
      <c r="C32" s="56"/>
      <c r="D32" s="58" t="s">
        <v>93</v>
      </c>
      <c r="E32" s="55"/>
      <c r="F32" s="59" t="s">
        <v>21</v>
      </c>
      <c r="G32" s="60">
        <v>2061.7425000000003</v>
      </c>
      <c r="H32" s="60">
        <v>8268.733850129198</v>
      </c>
      <c r="I32" s="60">
        <v>17048</v>
      </c>
      <c r="J32" s="82" t="e">
        <f>I32/'[1]量值1'!$I$13*100</f>
        <v>#REF!</v>
      </c>
      <c r="K32" s="60">
        <v>2076.255</v>
      </c>
      <c r="L32" s="60">
        <v>15503.875968992248</v>
      </c>
      <c r="M32" s="60">
        <v>32190</v>
      </c>
      <c r="N32" s="82" t="e">
        <f>M32/'[1]量值1'!M$13*100</f>
        <v>#REF!</v>
      </c>
      <c r="O32" s="60">
        <v>2047.23</v>
      </c>
      <c r="P32" s="60">
        <v>15503.875968992248</v>
      </c>
      <c r="Q32" s="60">
        <v>31740</v>
      </c>
      <c r="R32" s="82">
        <f>Q32/'[1]量值1'!Q$13*100</f>
        <v>0.00845752850422477</v>
      </c>
      <c r="S32" s="60">
        <v>1982.02437</v>
      </c>
      <c r="T32" s="60">
        <v>15506.872904897733</v>
      </c>
      <c r="U32" s="60">
        <v>30735</v>
      </c>
      <c r="V32" s="82">
        <f>U32/'[1]量值1'!U$13*100</f>
        <v>0.00785095125209482</v>
      </c>
      <c r="W32" s="82"/>
      <c r="X32" s="60">
        <v>1958.13099</v>
      </c>
      <c r="Y32" s="60">
        <v>5168.193574220487</v>
      </c>
      <c r="Z32" s="60">
        <v>10120</v>
      </c>
      <c r="AA32" s="82">
        <f>Z32/'[1]量值1'!Z$13*100</f>
        <v>0.002781816471834204</v>
      </c>
      <c r="AB32" s="60">
        <v>1919</v>
      </c>
      <c r="AC32" s="60">
        <f t="shared" si="0"/>
        <v>7235.767587285045</v>
      </c>
      <c r="AD32" s="60">
        <v>13885.438</v>
      </c>
      <c r="AE32" s="82">
        <f>AD32/'[1]量值1'!AD$13*100</f>
        <v>0.0039360046110805905</v>
      </c>
      <c r="AF32" s="57" t="s">
        <v>22</v>
      </c>
      <c r="AG32" s="87" t="s">
        <v>43</v>
      </c>
      <c r="AH32" s="65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</row>
    <row r="33" spans="3:62" s="17" customFormat="1" ht="18" customHeight="1">
      <c r="C33" s="56"/>
      <c r="D33" s="58" t="s">
        <v>94</v>
      </c>
      <c r="E33" s="55"/>
      <c r="F33" s="59" t="s">
        <v>21</v>
      </c>
      <c r="G33" s="60">
        <v>71330.4</v>
      </c>
      <c r="H33" s="60">
        <v>51111.11111111112</v>
      </c>
      <c r="I33" s="60">
        <v>3645776</v>
      </c>
      <c r="J33" s="82" t="e">
        <f>I33/'[1]量值1'!$I$13*100</f>
        <v>#REF!</v>
      </c>
      <c r="K33" s="60">
        <v>70218</v>
      </c>
      <c r="L33" s="60">
        <v>57666.666666666664</v>
      </c>
      <c r="M33" s="60">
        <v>4049238</v>
      </c>
      <c r="N33" s="82" t="e">
        <f>M33/'[1]量值1'!M$13*100</f>
        <v>#REF!</v>
      </c>
      <c r="O33" s="60">
        <v>60485.4</v>
      </c>
      <c r="P33" s="60">
        <v>56894.44064187391</v>
      </c>
      <c r="Q33" s="60">
        <v>3441283</v>
      </c>
      <c r="R33" s="82">
        <f>Q33/'[1]量值1'!Q$13*100</f>
        <v>0.9169738205294307</v>
      </c>
      <c r="S33" s="60">
        <v>64660.50825</v>
      </c>
      <c r="T33" s="60">
        <v>59666.24922098413</v>
      </c>
      <c r="U33" s="60">
        <v>3858050</v>
      </c>
      <c r="V33" s="82">
        <f>U33/'[1]量值1'!U$13*100</f>
        <v>0.985500650012833</v>
      </c>
      <c r="W33" s="82"/>
      <c r="X33" s="60">
        <v>62546.158350000005</v>
      </c>
      <c r="Y33" s="60">
        <v>44835.95913768858</v>
      </c>
      <c r="Z33" s="60">
        <v>2804317</v>
      </c>
      <c r="AA33" s="82">
        <f>Z33/'[1]量值1'!Z$13*100</f>
        <v>0.7708592117435454</v>
      </c>
      <c r="AB33" s="60">
        <v>58809</v>
      </c>
      <c r="AC33" s="60">
        <f t="shared" si="0"/>
        <v>49553.49528133449</v>
      </c>
      <c r="AD33" s="60">
        <v>2914191.504</v>
      </c>
      <c r="AE33" s="82">
        <f>AD33/'[1]量值1'!AD$13*100</f>
        <v>0.8260647735646425</v>
      </c>
      <c r="AF33" s="57" t="s">
        <v>22</v>
      </c>
      <c r="AG33" s="87" t="s">
        <v>44</v>
      </c>
      <c r="AH33" s="65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</row>
    <row r="34" spans="3:62" s="17" customFormat="1" ht="18" customHeight="1">
      <c r="C34" s="57"/>
      <c r="D34" s="58" t="s">
        <v>95</v>
      </c>
      <c r="E34" s="55"/>
      <c r="F34" s="59" t="s">
        <v>21</v>
      </c>
      <c r="G34" s="60">
        <v>28135.05</v>
      </c>
      <c r="H34" s="60">
        <v>97773.59556851686</v>
      </c>
      <c r="I34" s="60">
        <v>2750865</v>
      </c>
      <c r="J34" s="82" t="e">
        <f>I34/'[1]量值1'!$I$13*100</f>
        <v>#REF!</v>
      </c>
      <c r="K34" s="60">
        <v>29824.424999999992</v>
      </c>
      <c r="L34" s="60">
        <v>79345.90524377253</v>
      </c>
      <c r="M34" s="60">
        <v>2366446</v>
      </c>
      <c r="N34" s="82" t="e">
        <f>M34/'[1]量值1'!M$13*100</f>
        <v>#REF!</v>
      </c>
      <c r="O34" s="60">
        <v>31621.124999999996</v>
      </c>
      <c r="P34" s="60">
        <v>86666.68247888082</v>
      </c>
      <c r="Q34" s="60">
        <v>2740498</v>
      </c>
      <c r="R34" s="82">
        <f>Q34/'[1]量值1'!Q$13*100</f>
        <v>0.7302407041830805</v>
      </c>
      <c r="S34" s="60">
        <v>29668.696425</v>
      </c>
      <c r="T34" s="60">
        <v>64756.26608188601</v>
      </c>
      <c r="U34" s="60">
        <v>1921234</v>
      </c>
      <c r="V34" s="82">
        <f>U34/'[1]量值1'!U$13*100</f>
        <v>0.49076019124344045</v>
      </c>
      <c r="W34" s="82"/>
      <c r="X34" s="60">
        <v>25849.98547500001</v>
      </c>
      <c r="Y34" s="60">
        <v>67905.4540165075</v>
      </c>
      <c r="Z34" s="60">
        <v>1755355</v>
      </c>
      <c r="AA34" s="82">
        <f>Z34/'[1]量值1'!Z$13*100</f>
        <v>0.4825173372447163</v>
      </c>
      <c r="AB34" s="60">
        <v>25161</v>
      </c>
      <c r="AC34" s="60">
        <f t="shared" si="0"/>
        <v>66294.70283375065</v>
      </c>
      <c r="AD34" s="60">
        <v>1668041.018</v>
      </c>
      <c r="AE34" s="82">
        <f>AD34/'[1]量值1'!AD$13*100</f>
        <v>0.47282751457458977</v>
      </c>
      <c r="AF34" s="57" t="s">
        <v>22</v>
      </c>
      <c r="AG34" s="87" t="s">
        <v>45</v>
      </c>
      <c r="AH34" s="65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</row>
    <row r="35" spans="3:62" s="17" customFormat="1" ht="18" customHeight="1">
      <c r="C35" s="56"/>
      <c r="D35" s="58" t="s">
        <v>96</v>
      </c>
      <c r="E35" s="55"/>
      <c r="F35" s="59" t="s">
        <v>21</v>
      </c>
      <c r="G35" s="60">
        <v>1583.2440000000001</v>
      </c>
      <c r="H35" s="60">
        <v>115384.61538461538</v>
      </c>
      <c r="I35" s="60">
        <v>182682</v>
      </c>
      <c r="J35" s="82" t="e">
        <f>I35/'[1]量值1'!$I$13*100</f>
        <v>#REF!</v>
      </c>
      <c r="K35" s="60">
        <v>1706.562</v>
      </c>
      <c r="L35" s="60">
        <v>102564.10256410256</v>
      </c>
      <c r="M35" s="60">
        <v>175032</v>
      </c>
      <c r="N35" s="82" t="e">
        <f>M35/'[1]量值1'!M$13*100</f>
        <v>#REF!</v>
      </c>
      <c r="O35" s="60">
        <v>1718.4959999999999</v>
      </c>
      <c r="P35" s="60">
        <v>102564.10256410256</v>
      </c>
      <c r="Q35" s="60">
        <v>176256</v>
      </c>
      <c r="R35" s="82">
        <f>Q35/'[1]量值1'!Q$13*100</f>
        <v>0.04696566301325271</v>
      </c>
      <c r="S35" s="60">
        <v>4761.958499999999</v>
      </c>
      <c r="T35" s="60">
        <v>92845.83223478326</v>
      </c>
      <c r="U35" s="60">
        <v>442128</v>
      </c>
      <c r="V35" s="82">
        <f>U35/'[1]量值1'!U$13*100</f>
        <v>0.11293721734785031</v>
      </c>
      <c r="W35" s="82"/>
      <c r="X35" s="60">
        <v>4872.4455</v>
      </c>
      <c r="Y35" s="60">
        <v>73782.25164345092</v>
      </c>
      <c r="Z35" s="60">
        <v>359500</v>
      </c>
      <c r="AA35" s="82">
        <f>Z35/'[1]量值1'!Z$13*100</f>
        <v>0.09882045668225262</v>
      </c>
      <c r="AB35" s="60">
        <v>4999.045</v>
      </c>
      <c r="AC35" s="60">
        <f t="shared" si="0"/>
        <v>70512.81994861018</v>
      </c>
      <c r="AD35" s="60">
        <v>352496.76</v>
      </c>
      <c r="AE35" s="82">
        <f>AD35/'[1]量值1'!AD$13*100</f>
        <v>0.09991970528772433</v>
      </c>
      <c r="AF35" s="57" t="s">
        <v>22</v>
      </c>
      <c r="AG35" s="87" t="s">
        <v>46</v>
      </c>
      <c r="AH35" s="65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</row>
    <row r="36" spans="3:62" s="17" customFormat="1" ht="18" customHeight="1">
      <c r="C36" s="56"/>
      <c r="D36" s="58" t="s">
        <v>97</v>
      </c>
      <c r="E36" s="55"/>
      <c r="F36" s="59" t="s">
        <v>21</v>
      </c>
      <c r="G36" s="60">
        <v>315927</v>
      </c>
      <c r="H36" s="60">
        <v>19299.999683471182</v>
      </c>
      <c r="I36" s="60">
        <v>6097391</v>
      </c>
      <c r="J36" s="82" t="e">
        <f>I36/'[1]量值1'!$I$13*100</f>
        <v>#REF!</v>
      </c>
      <c r="K36" s="60">
        <v>330469</v>
      </c>
      <c r="L36" s="60">
        <v>20400.001210400977</v>
      </c>
      <c r="M36" s="60">
        <v>6741568</v>
      </c>
      <c r="N36" s="82" t="e">
        <f>M36/'[1]量值1'!M$13*100</f>
        <v>#REF!</v>
      </c>
      <c r="O36" s="60">
        <v>338369</v>
      </c>
      <c r="P36" s="60">
        <v>21319.973165390446</v>
      </c>
      <c r="Q36" s="60">
        <v>7214018</v>
      </c>
      <c r="R36" s="82">
        <f>Q36/'[1]量值1'!Q$13*100</f>
        <v>1.922267261026798</v>
      </c>
      <c r="S36" s="60">
        <v>338004.776</v>
      </c>
      <c r="T36" s="60">
        <v>21371.014591817486</v>
      </c>
      <c r="U36" s="60">
        <v>7223505</v>
      </c>
      <c r="V36" s="82">
        <f>U36/'[1]量值1'!U$13*100</f>
        <v>1.845172787514664</v>
      </c>
      <c r="W36" s="82"/>
      <c r="X36" s="60">
        <v>358049</v>
      </c>
      <c r="Y36" s="60">
        <v>21285.999960899208</v>
      </c>
      <c r="Z36" s="60">
        <v>7621431</v>
      </c>
      <c r="AA36" s="82">
        <f>Z36/'[1]量值1'!Z$13*100</f>
        <v>2.095002203038323</v>
      </c>
      <c r="AB36" s="60">
        <v>345969.706</v>
      </c>
      <c r="AC36" s="60">
        <f t="shared" si="0"/>
        <v>21358.99999868775</v>
      </c>
      <c r="AD36" s="60">
        <v>7389566.95</v>
      </c>
      <c r="AE36" s="82">
        <f>AD36/'[1]量值1'!AD$13*100</f>
        <v>2.094667059770728</v>
      </c>
      <c r="AF36" s="57" t="s">
        <v>22</v>
      </c>
      <c r="AG36" s="87" t="s">
        <v>47</v>
      </c>
      <c r="AH36" s="65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</row>
    <row r="37" spans="3:62" s="17" customFormat="1" ht="18" customHeight="1">
      <c r="C37" s="56"/>
      <c r="D37" s="58" t="s">
        <v>98</v>
      </c>
      <c r="E37" s="55"/>
      <c r="F37" s="59" t="s">
        <v>21</v>
      </c>
      <c r="G37" s="60">
        <v>31021</v>
      </c>
      <c r="H37" s="60">
        <v>41501.531220785924</v>
      </c>
      <c r="I37" s="60">
        <v>1287419</v>
      </c>
      <c r="J37" s="82" t="e">
        <f>I37/'[1]量值1'!$I$13*100</f>
        <v>#REF!</v>
      </c>
      <c r="K37" s="60">
        <v>32920</v>
      </c>
      <c r="L37" s="60">
        <v>41488.73025516404</v>
      </c>
      <c r="M37" s="60">
        <v>1365809</v>
      </c>
      <c r="N37" s="82" t="e">
        <f>M37/'[1]量值1'!M$13*100</f>
        <v>#REF!</v>
      </c>
      <c r="O37" s="60">
        <v>32912</v>
      </c>
      <c r="P37" s="60">
        <v>40839.38988818668</v>
      </c>
      <c r="Q37" s="60">
        <v>1344106</v>
      </c>
      <c r="R37" s="82">
        <f>Q37/'[1]量值1'!Q$13*100</f>
        <v>0.35815421574352674</v>
      </c>
      <c r="S37" s="60">
        <v>32125.298999999995</v>
      </c>
      <c r="T37" s="60">
        <v>40659.637128980496</v>
      </c>
      <c r="U37" s="60">
        <v>1306203</v>
      </c>
      <c r="V37" s="82">
        <f>U37/'[1]量值1'!U$13*100</f>
        <v>0.3336566155308284</v>
      </c>
      <c r="W37" s="82"/>
      <c r="X37" s="60">
        <v>30006</v>
      </c>
      <c r="Y37" s="60">
        <v>37429.61407718456</v>
      </c>
      <c r="Z37" s="60">
        <v>1123113</v>
      </c>
      <c r="AA37" s="82">
        <f>Z37/'[1]量值1'!Z$13*100</f>
        <v>0.30872472758212727</v>
      </c>
      <c r="AB37" s="60">
        <v>25493</v>
      </c>
      <c r="AC37" s="60">
        <f t="shared" si="0"/>
        <v>36863.844977052526</v>
      </c>
      <c r="AD37" s="60">
        <v>939770</v>
      </c>
      <c r="AE37" s="82">
        <f>AD37/'[1]量值1'!AD$13*100</f>
        <v>0.2663898001168711</v>
      </c>
      <c r="AF37" s="57" t="s">
        <v>22</v>
      </c>
      <c r="AG37" s="87" t="s">
        <v>48</v>
      </c>
      <c r="AH37" s="65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</row>
    <row r="38" spans="3:62" s="17" customFormat="1" ht="18" customHeight="1">
      <c r="C38" s="56"/>
      <c r="D38" s="58" t="s">
        <v>99</v>
      </c>
      <c r="E38" s="55"/>
      <c r="F38" s="59" t="s">
        <v>21</v>
      </c>
      <c r="G38" s="60">
        <v>29160</v>
      </c>
      <c r="H38" s="60">
        <v>14949.382716049384</v>
      </c>
      <c r="I38" s="60">
        <v>435924</v>
      </c>
      <c r="J38" s="82" t="e">
        <f>I38/'[1]量值1'!$I$13*100</f>
        <v>#REF!</v>
      </c>
      <c r="K38" s="60">
        <v>11799</v>
      </c>
      <c r="L38" s="60">
        <v>14742.435799644038</v>
      </c>
      <c r="M38" s="60">
        <v>173946</v>
      </c>
      <c r="N38" s="82" t="e">
        <f>M38/'[1]量值1'!M$13*100</f>
        <v>#REF!</v>
      </c>
      <c r="O38" s="60">
        <v>4544</v>
      </c>
      <c r="P38" s="60">
        <v>10574.383802816901</v>
      </c>
      <c r="Q38" s="60">
        <v>48050</v>
      </c>
      <c r="R38" s="82">
        <f>Q38/'[1]量值1'!Q$13*100</f>
        <v>0.012803536377693766</v>
      </c>
      <c r="S38" s="60" t="s">
        <v>80</v>
      </c>
      <c r="T38" s="60" t="s">
        <v>80</v>
      </c>
      <c r="U38" s="60" t="s">
        <v>80</v>
      </c>
      <c r="V38" s="60" t="s">
        <v>80</v>
      </c>
      <c r="W38" s="60"/>
      <c r="X38" s="60" t="s">
        <v>80</v>
      </c>
      <c r="Y38" s="60" t="s">
        <v>80</v>
      </c>
      <c r="Z38" s="60" t="s">
        <v>80</v>
      </c>
      <c r="AA38" s="60" t="s">
        <v>80</v>
      </c>
      <c r="AB38" s="60" t="s">
        <v>80</v>
      </c>
      <c r="AC38" s="60" t="s">
        <v>80</v>
      </c>
      <c r="AD38" s="60" t="s">
        <v>80</v>
      </c>
      <c r="AE38" s="60" t="s">
        <v>80</v>
      </c>
      <c r="AF38" s="57" t="s">
        <v>22</v>
      </c>
      <c r="AG38" s="87" t="s">
        <v>49</v>
      </c>
      <c r="AH38" s="65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</row>
    <row r="39" spans="3:62" s="17" customFormat="1" ht="18" customHeight="1">
      <c r="C39" s="56"/>
      <c r="D39" s="58" t="s">
        <v>100</v>
      </c>
      <c r="E39" s="55"/>
      <c r="F39" s="59" t="s">
        <v>50</v>
      </c>
      <c r="G39" s="60">
        <v>25178</v>
      </c>
      <c r="H39" s="60">
        <v>21652.871554531735</v>
      </c>
      <c r="I39" s="60">
        <v>545176</v>
      </c>
      <c r="J39" s="82" t="e">
        <f>I39/'[1]量值1'!$I$13*100</f>
        <v>#REF!</v>
      </c>
      <c r="K39" s="60">
        <v>25585</v>
      </c>
      <c r="L39" s="60">
        <v>22483.369161618135</v>
      </c>
      <c r="M39" s="60">
        <v>575237</v>
      </c>
      <c r="N39" s="82" t="e">
        <f>M39/'[1]量值1'!M$13*100</f>
        <v>#REF!</v>
      </c>
      <c r="O39" s="60">
        <v>23437</v>
      </c>
      <c r="P39" s="60">
        <v>22710.15915006187</v>
      </c>
      <c r="Q39" s="60">
        <v>532258</v>
      </c>
      <c r="R39" s="82">
        <f>Q39/'[1]量值1'!Q$13*100</f>
        <v>0.14182694412733673</v>
      </c>
      <c r="S39" s="60">
        <v>23441</v>
      </c>
      <c r="T39" s="60">
        <v>25375.879868606287</v>
      </c>
      <c r="U39" s="60">
        <v>594836</v>
      </c>
      <c r="V39" s="82">
        <f>U39/'[1]量值1'!U$13*100</f>
        <v>0.15194496303859037</v>
      </c>
      <c r="W39" s="82"/>
      <c r="X39" s="60">
        <v>23422</v>
      </c>
      <c r="Y39" s="60">
        <v>25442.020322773464</v>
      </c>
      <c r="Z39" s="60">
        <v>595903</v>
      </c>
      <c r="AA39" s="82">
        <f>Z39/'[1]量值1'!Z$13*100</f>
        <v>0.16380363448768948</v>
      </c>
      <c r="AB39" s="60">
        <v>23931</v>
      </c>
      <c r="AC39" s="60">
        <f>AD39/AB39*1000</f>
        <v>25473.86569721282</v>
      </c>
      <c r="AD39" s="60">
        <v>609615.08</v>
      </c>
      <c r="AE39" s="82">
        <f>AD39/'[1]量值1'!AD$13*100</f>
        <v>0.17280317451017843</v>
      </c>
      <c r="AF39" s="76" t="s">
        <v>51</v>
      </c>
      <c r="AG39" s="87" t="s">
        <v>52</v>
      </c>
      <c r="AH39" s="65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</row>
    <row r="40" spans="3:76" s="46" customFormat="1" ht="18" customHeight="1">
      <c r="C40" s="68"/>
      <c r="D40" s="58" t="s">
        <v>101</v>
      </c>
      <c r="E40" s="55"/>
      <c r="F40" s="59" t="s">
        <v>21</v>
      </c>
      <c r="G40" s="60">
        <v>4791</v>
      </c>
      <c r="H40" s="60">
        <v>127079.52410770195</v>
      </c>
      <c r="I40" s="60">
        <v>608838</v>
      </c>
      <c r="J40" s="82" t="e">
        <f>I40/'[1]量值1'!$I$13*100</f>
        <v>#REF!</v>
      </c>
      <c r="K40" s="60">
        <v>4138</v>
      </c>
      <c r="L40" s="60">
        <v>117935.23441275979</v>
      </c>
      <c r="M40" s="60">
        <v>488016</v>
      </c>
      <c r="N40" s="82" t="e">
        <f>M40/'[1]量值1'!M$13*100</f>
        <v>#REF!</v>
      </c>
      <c r="O40" s="60">
        <v>3691</v>
      </c>
      <c r="P40" s="60">
        <v>127189.37957193173</v>
      </c>
      <c r="Q40" s="60">
        <v>469456</v>
      </c>
      <c r="R40" s="82">
        <f>Q40/'[1]量值1'!Q$13*100</f>
        <v>0.1250925488808867</v>
      </c>
      <c r="S40" s="60">
        <v>6282.9</v>
      </c>
      <c r="T40" s="60">
        <v>125000.07958108517</v>
      </c>
      <c r="U40" s="60">
        <v>785363</v>
      </c>
      <c r="V40" s="82">
        <f>U40/'[1]量值1'!U$13*100</f>
        <v>0.20061319759879437</v>
      </c>
      <c r="W40" s="82"/>
      <c r="X40" s="60">
        <v>5839</v>
      </c>
      <c r="Y40" s="60">
        <v>120000</v>
      </c>
      <c r="Z40" s="60">
        <v>700680</v>
      </c>
      <c r="AA40" s="82">
        <f>Z40/'[1]量值1'!Z$13*100</f>
        <v>0.1926050558779437</v>
      </c>
      <c r="AB40" s="60">
        <v>2758.652</v>
      </c>
      <c r="AC40" s="60">
        <f>AD40/AB40*1000</f>
        <v>120000</v>
      </c>
      <c r="AD40" s="60">
        <v>331038.24</v>
      </c>
      <c r="AE40" s="82">
        <f>AD40/'[1]量值1'!AD$13*100</f>
        <v>0.09383701393387829</v>
      </c>
      <c r="AF40" s="57" t="s">
        <v>22</v>
      </c>
      <c r="AG40" s="87" t="s">
        <v>53</v>
      </c>
      <c r="AH40" s="65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</row>
    <row r="41" spans="3:113" s="46" customFormat="1" ht="18" customHeight="1">
      <c r="C41" s="68"/>
      <c r="D41" s="58" t="s">
        <v>102</v>
      </c>
      <c r="E41" s="55"/>
      <c r="F41" s="88" t="s">
        <v>50</v>
      </c>
      <c r="G41" s="60">
        <v>127845</v>
      </c>
      <c r="H41" s="60">
        <v>2000</v>
      </c>
      <c r="I41" s="60">
        <v>255690</v>
      </c>
      <c r="J41" s="82" t="e">
        <f>I41/'[1]量值1'!$I$13*100</f>
        <v>#REF!</v>
      </c>
      <c r="K41" s="60">
        <v>106883</v>
      </c>
      <c r="L41" s="60">
        <v>2000</v>
      </c>
      <c r="M41" s="60">
        <v>213766</v>
      </c>
      <c r="N41" s="82" t="e">
        <f>M41/'[1]量值1'!M$13*100</f>
        <v>#REF!</v>
      </c>
      <c r="O41" s="60">
        <v>106657</v>
      </c>
      <c r="P41" s="60">
        <v>2000</v>
      </c>
      <c r="Q41" s="60">
        <v>213314</v>
      </c>
      <c r="R41" s="82">
        <f>Q41/'[1]量值1'!Q$13*100</f>
        <v>0.056840240559237636</v>
      </c>
      <c r="S41" s="60">
        <v>323037</v>
      </c>
      <c r="T41" s="60">
        <v>1999.9721394143705</v>
      </c>
      <c r="U41" s="60">
        <v>646065</v>
      </c>
      <c r="V41" s="82">
        <f>U41/'[1]量值1'!U$13*100</f>
        <v>0.16503090355245292</v>
      </c>
      <c r="W41" s="82"/>
      <c r="X41" s="60">
        <v>299002</v>
      </c>
      <c r="Y41" s="60">
        <v>1500</v>
      </c>
      <c r="Z41" s="60">
        <v>448503</v>
      </c>
      <c r="AA41" s="82">
        <f>Z41/'[1]量值1'!Z$13*100</f>
        <v>0.12328587283271304</v>
      </c>
      <c r="AB41" s="60">
        <v>314912</v>
      </c>
      <c r="AC41" s="60">
        <f>AD41/AB41*1000</f>
        <v>1500</v>
      </c>
      <c r="AD41" s="60">
        <v>472368</v>
      </c>
      <c r="AE41" s="82">
        <f>AD41/'[1]量值1'!AD$13*100</f>
        <v>0.13389873809720057</v>
      </c>
      <c r="AF41" s="76" t="s">
        <v>51</v>
      </c>
      <c r="AG41" s="54" t="s">
        <v>54</v>
      </c>
      <c r="AH41" s="65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</row>
    <row r="42" spans="3:113" s="46" customFormat="1" ht="18" customHeight="1">
      <c r="C42" s="68"/>
      <c r="D42" s="58" t="s">
        <v>103</v>
      </c>
      <c r="E42" s="55"/>
      <c r="F42" s="59" t="s">
        <v>55</v>
      </c>
      <c r="G42" s="60">
        <v>6139072</v>
      </c>
      <c r="H42" s="60">
        <v>1684.9999478748578</v>
      </c>
      <c r="I42" s="60">
        <v>10344336</v>
      </c>
      <c r="J42" s="82" t="e">
        <f>I42/'[1]量值1'!$I$13*100</f>
        <v>#REF!</v>
      </c>
      <c r="K42" s="60">
        <v>7104433</v>
      </c>
      <c r="L42" s="60">
        <v>1412.800008107614</v>
      </c>
      <c r="M42" s="60">
        <v>10037143</v>
      </c>
      <c r="N42" s="82" t="e">
        <f>M42/'[1]量值1'!M$13*100</f>
        <v>#REF!</v>
      </c>
      <c r="O42" s="60">
        <v>7157707</v>
      </c>
      <c r="P42" s="60">
        <v>1805.9994632359217</v>
      </c>
      <c r="Q42" s="60">
        <v>12926815</v>
      </c>
      <c r="R42" s="82">
        <f>Q42/'[1]量值1'!Q$13*100</f>
        <v>3.4445150072886044</v>
      </c>
      <c r="S42" s="60">
        <v>7274451</v>
      </c>
      <c r="T42" s="60">
        <v>1747.0000141591443</v>
      </c>
      <c r="U42" s="60">
        <v>12708466</v>
      </c>
      <c r="V42" s="82">
        <f>U42/'[1]量值1'!U$13*100</f>
        <v>3.2462517343388475</v>
      </c>
      <c r="W42" s="91"/>
      <c r="X42" s="60">
        <v>7270033</v>
      </c>
      <c r="Y42" s="60">
        <v>1429.9999738653182</v>
      </c>
      <c r="Z42" s="60">
        <v>10396147</v>
      </c>
      <c r="AA42" s="82">
        <f>Z42/'[1]量值1'!Z$13*100</f>
        <v>2.8577246016017535</v>
      </c>
      <c r="AB42" s="60">
        <v>7325125</v>
      </c>
      <c r="AC42" s="60">
        <f>AD42/AB42*1000</f>
        <v>1397.0000511936655</v>
      </c>
      <c r="AD42" s="60">
        <v>10233200</v>
      </c>
      <c r="AE42" s="82">
        <f>AD42/'[1]量值1'!AD$13*100</f>
        <v>2.9007311390616484</v>
      </c>
      <c r="AF42" s="92" t="s">
        <v>104</v>
      </c>
      <c r="AG42" s="54" t="s">
        <v>56</v>
      </c>
      <c r="AH42" s="65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</row>
    <row r="43" spans="3:113" s="46" customFormat="1" ht="18" customHeight="1">
      <c r="C43" s="68"/>
      <c r="D43" s="58" t="s">
        <v>105</v>
      </c>
      <c r="E43" s="55"/>
      <c r="F43" s="59" t="s">
        <v>55</v>
      </c>
      <c r="G43" s="60">
        <v>538845</v>
      </c>
      <c r="H43" s="60">
        <v>2437.9997958596628</v>
      </c>
      <c r="I43" s="60">
        <v>1313704</v>
      </c>
      <c r="J43" s="82" t="e">
        <f>I43/'[1]量值1'!$I$13*100</f>
        <v>#REF!</v>
      </c>
      <c r="K43" s="60">
        <v>531669</v>
      </c>
      <c r="L43" s="60">
        <v>2750.0004702173724</v>
      </c>
      <c r="M43" s="60">
        <v>1462090</v>
      </c>
      <c r="N43" s="82" t="e">
        <f>M43/'[1]量值1'!M$13*100</f>
        <v>#REF!</v>
      </c>
      <c r="O43" s="60">
        <v>520188</v>
      </c>
      <c r="P43" s="60">
        <v>2579.9999231047236</v>
      </c>
      <c r="Q43" s="60">
        <v>1342085</v>
      </c>
      <c r="R43" s="82">
        <f>Q43/'[1]量值1'!Q$13*100</f>
        <v>0.35761569447361374</v>
      </c>
      <c r="S43" s="60">
        <v>485629</v>
      </c>
      <c r="T43" s="60">
        <v>2790.000185326659</v>
      </c>
      <c r="U43" s="60">
        <v>1354905</v>
      </c>
      <c r="V43" s="82">
        <f>U43/'[1]量值1'!U$13*100</f>
        <v>0.3460970589301947</v>
      </c>
      <c r="W43" s="82"/>
      <c r="X43" s="60">
        <v>478452</v>
      </c>
      <c r="Y43" s="60">
        <v>2389.99941477933</v>
      </c>
      <c r="Z43" s="60">
        <v>1143500</v>
      </c>
      <c r="AA43" s="82">
        <f>Z43/'[1]量值1'!Z$13*100</f>
        <v>0.31432876833423046</v>
      </c>
      <c r="AB43" s="60">
        <v>481789</v>
      </c>
      <c r="AC43" s="60">
        <f>AD43/AB43*1000</f>
        <v>2470</v>
      </c>
      <c r="AD43" s="60">
        <v>1190018.83</v>
      </c>
      <c r="AE43" s="82">
        <f>AD43/'[1]量值1'!AD$13*100</f>
        <v>0.3373260247284046</v>
      </c>
      <c r="AF43" s="92" t="s">
        <v>104</v>
      </c>
      <c r="AG43" s="93" t="s">
        <v>57</v>
      </c>
      <c r="AH43" s="65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</row>
    <row r="44" spans="1:62" s="17" customFormat="1" ht="10.5" customHeight="1">
      <c r="A44" s="62"/>
      <c r="B44" s="62"/>
      <c r="C44" s="64"/>
      <c r="D44" s="64"/>
      <c r="E44" s="63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5"/>
      <c r="X44" s="64"/>
      <c r="Y44" s="64"/>
      <c r="Z44" s="64"/>
      <c r="AA44" s="64"/>
      <c r="AB44" s="66"/>
      <c r="AC44" s="66"/>
      <c r="AD44" s="66"/>
      <c r="AE44" s="64"/>
      <c r="AF44" s="64"/>
      <c r="AG44" s="67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</row>
    <row r="45" spans="1:62" ht="18" customHeight="1">
      <c r="A45" s="69" t="s">
        <v>106</v>
      </c>
      <c r="C45" s="94"/>
      <c r="D45" s="94"/>
      <c r="E45" s="95"/>
      <c r="F45" s="68"/>
      <c r="G45" s="56"/>
      <c r="H45" s="56"/>
      <c r="I45" s="56"/>
      <c r="J45" s="56"/>
      <c r="K45" s="56"/>
      <c r="L45" s="56"/>
      <c r="M45" s="56"/>
      <c r="N45" s="56"/>
      <c r="P45" s="56"/>
      <c r="Q45" s="56"/>
      <c r="R45" s="56"/>
      <c r="T45" s="56"/>
      <c r="U45" s="56"/>
      <c r="V45" s="56"/>
      <c r="W45" s="56"/>
      <c r="X45" s="70" t="s">
        <v>107</v>
      </c>
      <c r="Y45" s="56"/>
      <c r="Z45" s="56"/>
      <c r="AA45" s="56"/>
      <c r="AB45" s="96"/>
      <c r="AC45" s="96"/>
      <c r="AD45" s="96"/>
      <c r="AE45" s="56"/>
      <c r="AF45" s="56"/>
      <c r="AG45" s="97"/>
      <c r="AH45" s="98"/>
      <c r="AI45" s="68"/>
      <c r="AJ45" s="68"/>
      <c r="AK45" s="68"/>
      <c r="AL45" s="68"/>
      <c r="AM45" s="68"/>
      <c r="AN45" s="68"/>
      <c r="AO45" s="68"/>
      <c r="AP45" s="68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</row>
    <row r="46" spans="3:62" ht="18" customHeight="1">
      <c r="C46" s="94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96"/>
      <c r="AC46" s="96"/>
      <c r="AD46" s="96"/>
      <c r="AE46" s="56"/>
      <c r="AF46" s="56"/>
      <c r="AG46" s="56"/>
      <c r="AH46" s="65"/>
      <c r="AI46" s="56"/>
      <c r="AJ46" s="56"/>
      <c r="AK46" s="56"/>
      <c r="AL46" s="56"/>
      <c r="AM46" s="56"/>
      <c r="AN46" s="56"/>
      <c r="AO46" s="56"/>
      <c r="AP46" s="56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</row>
    <row r="47" spans="3:62" ht="15.75">
      <c r="C47" s="94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96"/>
      <c r="AC47" s="96"/>
      <c r="AD47" s="9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</row>
    <row r="48" spans="3:62" ht="15.75">
      <c r="C48" s="94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96"/>
      <c r="AC48" s="96"/>
      <c r="AD48" s="9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</row>
    <row r="49" spans="3:62" ht="15.75">
      <c r="C49" s="94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96"/>
      <c r="AC49" s="96"/>
      <c r="AD49" s="9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</row>
    <row r="50" spans="3:62" ht="15.75">
      <c r="C50" s="9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96"/>
      <c r="AC50" s="96"/>
      <c r="AD50" s="9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</row>
    <row r="51" spans="3:62" ht="15.75">
      <c r="C51" s="9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96"/>
      <c r="AC51" s="96"/>
      <c r="AD51" s="9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</row>
    <row r="52" spans="4:42" ht="15.75">
      <c r="D52" s="17"/>
      <c r="E52" s="17"/>
      <c r="F52" s="17"/>
      <c r="G52" s="17"/>
      <c r="H52" s="17"/>
      <c r="I52" s="17"/>
      <c r="J52" s="99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00"/>
      <c r="AC52" s="100"/>
      <c r="AD52" s="100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</sheetData>
  <mergeCells count="10">
    <mergeCell ref="X2:AG2"/>
    <mergeCell ref="A2:V2"/>
    <mergeCell ref="C21:D21"/>
    <mergeCell ref="A7:E7"/>
    <mergeCell ref="G5:J5"/>
    <mergeCell ref="K5:N5"/>
    <mergeCell ref="S5:V5"/>
    <mergeCell ref="X5:AA5"/>
    <mergeCell ref="O5:R5"/>
    <mergeCell ref="AB5:AE5"/>
  </mergeCells>
  <printOptions/>
  <pageMargins left="0.31496062992125984" right="1.1811023622047245" top="0.5511811023622047" bottom="1.377952755905511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2002-07-08T01:46:19Z</dcterms:created>
  <dcterms:modified xsi:type="dcterms:W3CDTF">2004-07-09T07:01:48Z</dcterms:modified>
  <cp:category/>
  <cp:version/>
  <cp:contentType/>
  <cp:contentStatus/>
</cp:coreProperties>
</file>