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番茄" sheetId="1" r:id="rId1"/>
  </sheets>
  <definedNames/>
  <calcPr fullCalcOnLoad="1"/>
</workbook>
</file>

<file path=xl/sharedStrings.xml><?xml version="1.0" encoding="utf-8"?>
<sst xmlns="http://schemas.openxmlformats.org/spreadsheetml/2006/main" count="138" uniqueCount="88">
  <si>
    <t>Tomatoes</t>
  </si>
  <si>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</si>
  <si>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</si>
  <si>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</si>
  <si>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</si>
  <si>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</si>
  <si>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</si>
  <si>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</si>
  <si>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</si>
  <si>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</si>
  <si>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</si>
  <si>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</si>
  <si>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</si>
  <si>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</si>
  <si>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</si>
  <si>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</si>
  <si>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</si>
  <si>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</si>
  <si>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</si>
  <si>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</si>
  <si>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</si>
  <si>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</si>
  <si>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</si>
  <si>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</si>
  <si>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</si>
  <si>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</si>
  <si>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76     90</t>
    </r>
    <r>
      <rPr>
        <sz val="8"/>
        <rFont val="標楷體"/>
        <family val="4"/>
      </rPr>
      <t>年農業統計年報</t>
    </r>
  </si>
  <si>
    <t xml:space="preserve">AG. STATISTICS YEARBOOK 2001        77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</si>
  <si>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</si>
  <si>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 Vegetables</t>
  </si>
  <si>
    <r>
      <t xml:space="preserve">(13) </t>
    </r>
    <r>
      <rPr>
        <sz val="10"/>
        <rFont val="標楷體"/>
        <family val="4"/>
      </rPr>
      <t>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茄</t>
    </r>
  </si>
  <si>
    <t xml:space="preserve">   (13) Tomatoes</t>
  </si>
  <si>
    <r>
      <t>番</t>
    </r>
    <r>
      <rPr>
        <sz val="8"/>
        <rFont val="Times New Roman"/>
        <family val="1"/>
      </rPr>
      <t xml:space="preserve">                                              </t>
    </r>
    <r>
      <rPr>
        <sz val="8"/>
        <rFont val="標楷體"/>
        <family val="4"/>
      </rPr>
      <t>茄</t>
    </r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</si>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</sst>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6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9" fillId="0" borderId="0" xfId="17" applyFont="1" applyAlignment="1">
      <alignment horizontal="center" vertical="top"/>
      <protection/>
    </xf>
    <xf numFmtId="0" fontId="9" fillId="0" borderId="0" xfId="16" applyFont="1" applyBorder="1" applyAlignment="1">
      <alignment/>
      <protection/>
    </xf>
    <xf numFmtId="0" fontId="9" fillId="0" borderId="0" xfId="16" applyFont="1" applyAlignment="1">
      <alignment/>
      <protection/>
    </xf>
    <xf numFmtId="0" fontId="11" fillId="0" borderId="0" xfId="17" applyFont="1" applyAlignment="1">
      <alignment horizontal="center"/>
      <protection/>
    </xf>
    <xf numFmtId="0" fontId="11" fillId="0" borderId="0" xfId="16" applyFont="1" applyBorder="1" applyAlignment="1">
      <alignment/>
      <protection/>
    </xf>
    <xf numFmtId="0" fontId="11" fillId="0" borderId="0" xfId="16" applyFont="1" applyAlignment="1">
      <alignment/>
      <protection/>
    </xf>
    <xf numFmtId="0" fontId="5" fillId="0" borderId="1" xfId="16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0" xfId="16" applyFont="1">
      <alignment/>
      <protection/>
    </xf>
    <xf numFmtId="0" fontId="7" fillId="0" borderId="2" xfId="16" applyFont="1" applyBorder="1">
      <alignment/>
      <protection/>
    </xf>
    <xf numFmtId="0" fontId="6" fillId="0" borderId="3" xfId="16" applyFont="1" applyBorder="1" applyAlignment="1">
      <alignment horizontal="centerContinuous" vertical="center"/>
      <protection/>
    </xf>
    <xf numFmtId="0" fontId="7" fillId="0" borderId="3" xfId="16" applyFont="1" applyBorder="1" applyAlignment="1">
      <alignment horizontal="centerContinuous" vertical="center"/>
      <protection/>
    </xf>
    <xf numFmtId="0" fontId="7" fillId="0" borderId="0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Continuous" vertical="center"/>
      <protection/>
    </xf>
    <xf numFmtId="0" fontId="12" fillId="0" borderId="3" xfId="16" applyFont="1" applyBorder="1" applyAlignment="1">
      <alignment horizontal="centerContinuous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6" fillId="0" borderId="0" xfId="16" applyFont="1" applyBorder="1" applyAlignment="1">
      <alignment horizontal="centerContinuous"/>
      <protection/>
    </xf>
    <xf numFmtId="0" fontId="7" fillId="0" borderId="0" xfId="16" applyFont="1" applyAlignment="1">
      <alignment horizontal="centerContinuous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5" xfId="16" applyFont="1" applyBorder="1" applyAlignment="1">
      <alignment horizontal="centerContinuous"/>
      <protection/>
    </xf>
    <xf numFmtId="0" fontId="7" fillId="0" borderId="2" xfId="16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6" applyFont="1" applyBorder="1" applyAlignment="1">
      <alignment horizontal="centerContinuous"/>
      <protection/>
    </xf>
    <xf numFmtId="0" fontId="7" fillId="0" borderId="6" xfId="16" applyFont="1" applyBorder="1" applyAlignment="1">
      <alignment horizontal="centerContinuous"/>
      <protection/>
    </xf>
    <xf numFmtId="0" fontId="7" fillId="0" borderId="0" xfId="16" applyFont="1" applyBorder="1" applyAlignment="1">
      <alignment/>
      <protection/>
    </xf>
    <xf numFmtId="0" fontId="7" fillId="0" borderId="7" xfId="16" applyFont="1" applyBorder="1" applyAlignment="1">
      <alignment horizontal="center"/>
      <protection/>
    </xf>
    <xf numFmtId="0" fontId="7" fillId="0" borderId="3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0" fontId="7" fillId="0" borderId="8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5" applyFont="1" applyBorder="1" applyAlignment="1">
      <alignment horizontal="center"/>
      <protection/>
    </xf>
    <xf numFmtId="0" fontId="6" fillId="0" borderId="5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0" borderId="5" xfId="16" applyFont="1" applyBorder="1">
      <alignment/>
      <protection/>
    </xf>
    <xf numFmtId="0" fontId="7" fillId="0" borderId="9" xfId="16" applyFont="1" applyBorder="1">
      <alignment/>
      <protection/>
    </xf>
    <xf numFmtId="0" fontId="7" fillId="0" borderId="10" xfId="16" applyFont="1" applyBorder="1" applyAlignment="1">
      <alignment horizontal="center"/>
      <protection/>
    </xf>
    <xf numFmtId="0" fontId="7" fillId="0" borderId="9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13" fillId="0" borderId="2" xfId="16" applyFont="1" applyBorder="1">
      <alignment/>
      <protection/>
    </xf>
    <xf numFmtId="0" fontId="14" fillId="0" borderId="0" xfId="16" applyFont="1" applyAlignment="1">
      <alignment horizontal="right"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right"/>
      <protection/>
    </xf>
    <xf numFmtId="0" fontId="14" fillId="0" borderId="2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3" fillId="0" borderId="0" xfId="16" applyFont="1">
      <alignment/>
      <protection/>
    </xf>
    <xf numFmtId="0" fontId="13" fillId="0" borderId="0" xfId="16" applyFont="1" applyAlignment="1">
      <alignment horizontal="right"/>
      <protection/>
    </xf>
    <xf numFmtId="0" fontId="13" fillId="0" borderId="2" xfId="16" applyFont="1" applyBorder="1" applyAlignment="1">
      <alignment horizontal="right"/>
      <protection/>
    </xf>
    <xf numFmtId="177" fontId="7" fillId="0" borderId="0" xfId="16" applyNumberFormat="1" applyFont="1" applyAlignment="1" applyProtection="1">
      <alignment horizontal="right"/>
      <protection locked="0"/>
    </xf>
    <xf numFmtId="177" fontId="7" fillId="0" borderId="0" xfId="16" applyNumberFormat="1" applyFont="1" applyBorder="1" applyAlignment="1" applyProtection="1">
      <alignment horizontal="right"/>
      <protection locked="0"/>
    </xf>
    <xf numFmtId="177" fontId="7" fillId="0" borderId="2" xfId="16" applyNumberFormat="1" applyFont="1" applyBorder="1" applyAlignment="1" applyProtection="1" quotePrefix="1">
      <alignment horizontal="right"/>
      <protection locked="0"/>
    </xf>
    <xf numFmtId="0" fontId="7" fillId="0" borderId="0" xfId="16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0" fontId="7" fillId="0" borderId="2" xfId="17" applyFont="1" applyBorder="1" applyAlignment="1" applyProtection="1" quotePrefix="1">
      <alignment horizontal="center"/>
      <protection locked="0"/>
    </xf>
    <xf numFmtId="177" fontId="7" fillId="0" borderId="2" xfId="16" applyNumberFormat="1" applyFont="1" applyBorder="1" applyAlignment="1" applyProtection="1">
      <alignment horizontal="right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6" applyNumberFormat="1" applyFont="1" applyAlignment="1" applyProtection="1">
      <alignment horizontal="right"/>
      <protection locked="0"/>
    </xf>
    <xf numFmtId="0" fontId="15" fillId="0" borderId="8" xfId="17" applyFont="1" applyBorder="1" applyAlignment="1" quotePrefix="1">
      <alignment horizontal="center"/>
      <protection/>
    </xf>
    <xf numFmtId="0" fontId="15" fillId="0" borderId="0" xfId="16" applyFont="1">
      <alignment/>
      <protection/>
    </xf>
    <xf numFmtId="0" fontId="7" fillId="0" borderId="2" xfId="16" applyFont="1" applyBorder="1" quotePrefix="1">
      <alignment/>
      <protection/>
    </xf>
    <xf numFmtId="183" fontId="7" fillId="0" borderId="0" xfId="16" applyNumberFormat="1" applyFont="1" applyAlignment="1" applyProtection="1">
      <alignment horizontal="right"/>
      <protection locked="0"/>
    </xf>
    <xf numFmtId="183" fontId="7" fillId="0" borderId="2" xfId="16" applyNumberFormat="1" applyFont="1" applyBorder="1" applyAlignment="1" applyProtection="1">
      <alignment horizontal="right"/>
      <protection locked="0"/>
    </xf>
    <xf numFmtId="0" fontId="7" fillId="0" borderId="0" xfId="16" applyFont="1" applyAlignment="1">
      <alignment horizontal="left" indent="1"/>
      <protection/>
    </xf>
    <xf numFmtId="183" fontId="7" fillId="0" borderId="0" xfId="16" applyNumberFormat="1" applyFont="1" applyAlignment="1">
      <alignment/>
      <protection/>
    </xf>
    <xf numFmtId="0" fontId="7" fillId="0" borderId="8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8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7" fillId="0" borderId="1" xfId="16" applyFont="1" applyBorder="1" applyAlignment="1">
      <alignment/>
      <protection/>
    </xf>
    <xf numFmtId="0" fontId="7" fillId="0" borderId="9" xfId="16" applyFont="1" applyBorder="1" applyAlignment="1">
      <alignment horizontal="right"/>
      <protection/>
    </xf>
    <xf numFmtId="0" fontId="7" fillId="0" borderId="1" xfId="16" applyFont="1" applyBorder="1">
      <alignment/>
      <protection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16" applyFont="1" applyAlignment="1">
      <alignment horizontal="right"/>
      <protection/>
    </xf>
    <xf numFmtId="0" fontId="12" fillId="0" borderId="0" xfId="16" applyFont="1">
      <alignment/>
      <protection/>
    </xf>
  </cellXfs>
  <cellStyles count="12">
    <cellStyle name="Normal" xfId="0"/>
    <cellStyle name="一般_263" xfId="15"/>
    <cellStyle name="一般_26D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85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85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624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D1">
      <selection activeCell="S23" sqref="S23"/>
    </sheetView>
  </sheetViews>
  <sheetFormatPr defaultColWidth="9.00390625" defaultRowHeight="16.5"/>
  <cols>
    <col min="1" max="1" width="18.875" style="83" customWidth="1"/>
    <col min="2" max="9" width="8.125" style="83" customWidth="1"/>
    <col min="10" max="10" width="16.125" style="83" customWidth="1"/>
    <col min="11" max="18" width="8.125" style="83" customWidth="1"/>
    <col min="19" max="19" width="18.875" style="83" customWidth="1"/>
    <col min="20" max="16384" width="9.50390625" style="83" customWidth="1"/>
  </cols>
  <sheetData>
    <row r="1" spans="1:19" s="2" customFormat="1" ht="10.5" customHeight="1">
      <c r="A1" s="1" t="s">
        <v>26</v>
      </c>
      <c r="Q1" s="3"/>
      <c r="S1" s="3" t="s">
        <v>27</v>
      </c>
    </row>
    <row r="2" spans="1:19" s="6" customFormat="1" ht="27" customHeight="1">
      <c r="A2" s="4" t="s">
        <v>28</v>
      </c>
      <c r="B2" s="4"/>
      <c r="C2" s="4"/>
      <c r="D2" s="4"/>
      <c r="E2" s="4"/>
      <c r="F2" s="4"/>
      <c r="G2" s="4"/>
      <c r="H2" s="4"/>
      <c r="I2" s="4"/>
      <c r="J2" s="5"/>
      <c r="K2" s="4" t="s">
        <v>29</v>
      </c>
      <c r="L2" s="4"/>
      <c r="M2" s="4"/>
      <c r="N2" s="4"/>
      <c r="O2" s="4"/>
      <c r="P2" s="4"/>
      <c r="Q2" s="4"/>
      <c r="R2" s="4"/>
      <c r="S2" s="4"/>
    </row>
    <row r="3" spans="1:19" s="9" customFormat="1" ht="18" customHeight="1">
      <c r="A3" s="7" t="s">
        <v>30</v>
      </c>
      <c r="B3" s="7"/>
      <c r="C3" s="7"/>
      <c r="D3" s="7"/>
      <c r="E3" s="7"/>
      <c r="F3" s="7"/>
      <c r="G3" s="7"/>
      <c r="H3" s="7"/>
      <c r="I3" s="7"/>
      <c r="J3" s="8"/>
      <c r="K3" s="7" t="s">
        <v>31</v>
      </c>
      <c r="L3" s="7"/>
      <c r="M3" s="7"/>
      <c r="N3" s="7"/>
      <c r="O3" s="7"/>
      <c r="P3" s="7"/>
      <c r="Q3" s="7"/>
      <c r="R3" s="7"/>
      <c r="S3" s="7"/>
    </row>
    <row r="4" spans="1:19" s="12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</row>
    <row r="5" spans="1:19" s="20" customFormat="1" ht="12" customHeight="1">
      <c r="A5" s="13"/>
      <c r="B5" s="14" t="s">
        <v>32</v>
      </c>
      <c r="C5" s="15"/>
      <c r="D5" s="15"/>
      <c r="E5" s="15"/>
      <c r="F5" s="15"/>
      <c r="G5" s="15"/>
      <c r="H5" s="15"/>
      <c r="I5" s="15"/>
      <c r="J5" s="16"/>
      <c r="K5" s="17" t="s">
        <v>0</v>
      </c>
      <c r="L5" s="15"/>
      <c r="M5" s="15"/>
      <c r="N5" s="18"/>
      <c r="O5" s="15"/>
      <c r="P5" s="15"/>
      <c r="Q5" s="15"/>
      <c r="R5" s="17"/>
      <c r="S5" s="19"/>
    </row>
    <row r="6" spans="1:19" s="20" customFormat="1" ht="9.75" customHeight="1">
      <c r="A6" s="13"/>
      <c r="B6" s="21" t="s">
        <v>33</v>
      </c>
      <c r="C6" s="22"/>
      <c r="D6" s="23"/>
      <c r="E6" s="24"/>
      <c r="F6" s="21" t="s">
        <v>34</v>
      </c>
      <c r="G6" s="22"/>
      <c r="H6" s="23"/>
      <c r="I6" s="24"/>
      <c r="J6" s="19"/>
      <c r="K6" s="21" t="s">
        <v>35</v>
      </c>
      <c r="L6" s="23"/>
      <c r="M6" s="23"/>
      <c r="N6" s="24"/>
      <c r="O6" s="21" t="s">
        <v>36</v>
      </c>
      <c r="P6" s="23"/>
      <c r="Q6" s="23"/>
      <c r="R6" s="25"/>
      <c r="S6" s="19"/>
    </row>
    <row r="7" spans="1:19" s="20" customFormat="1" ht="9.75" customHeight="1">
      <c r="A7" s="26" t="s">
        <v>37</v>
      </c>
      <c r="B7" s="27" t="s">
        <v>1</v>
      </c>
      <c r="C7" s="27"/>
      <c r="D7" s="27"/>
      <c r="E7" s="28"/>
      <c r="F7" s="27" t="s">
        <v>2</v>
      </c>
      <c r="G7" s="18"/>
      <c r="H7" s="27"/>
      <c r="I7" s="28"/>
      <c r="J7" s="29"/>
      <c r="K7" s="27" t="s">
        <v>3</v>
      </c>
      <c r="L7" s="27"/>
      <c r="M7" s="27"/>
      <c r="N7" s="28"/>
      <c r="O7" s="30" t="s">
        <v>4</v>
      </c>
      <c r="P7" s="31"/>
      <c r="Q7" s="31"/>
      <c r="R7" s="32"/>
      <c r="S7" s="33" t="s">
        <v>38</v>
      </c>
    </row>
    <row r="8" spans="1:19" s="20" customFormat="1" ht="9.75" customHeight="1">
      <c r="A8" s="34"/>
      <c r="B8" s="35" t="s">
        <v>39</v>
      </c>
      <c r="C8" s="36" t="s">
        <v>40</v>
      </c>
      <c r="D8" s="36" t="s">
        <v>41</v>
      </c>
      <c r="E8" s="36" t="s">
        <v>42</v>
      </c>
      <c r="F8" s="35" t="s">
        <v>39</v>
      </c>
      <c r="G8" s="36" t="s">
        <v>40</v>
      </c>
      <c r="H8" s="36" t="s">
        <v>41</v>
      </c>
      <c r="I8" s="36" t="s">
        <v>42</v>
      </c>
      <c r="J8" s="37"/>
      <c r="K8" s="38" t="s">
        <v>43</v>
      </c>
      <c r="L8" s="36" t="s">
        <v>40</v>
      </c>
      <c r="M8" s="36" t="s">
        <v>44</v>
      </c>
      <c r="N8" s="36" t="s">
        <v>42</v>
      </c>
      <c r="O8" s="35" t="s">
        <v>39</v>
      </c>
      <c r="P8" s="36" t="s">
        <v>40</v>
      </c>
      <c r="Q8" s="36" t="s">
        <v>44</v>
      </c>
      <c r="R8" s="39" t="s">
        <v>42</v>
      </c>
      <c r="S8" s="40"/>
    </row>
    <row r="9" spans="1:19" s="20" customFormat="1" ht="8.25" customHeight="1">
      <c r="A9" s="13"/>
      <c r="B9" s="38"/>
      <c r="C9" s="38" t="s">
        <v>5</v>
      </c>
      <c r="D9" s="41"/>
      <c r="E9" s="41"/>
      <c r="F9" s="38"/>
      <c r="G9" s="38" t="s">
        <v>5</v>
      </c>
      <c r="H9" s="41"/>
      <c r="I9" s="41"/>
      <c r="J9" s="19"/>
      <c r="K9" s="38"/>
      <c r="L9" s="38" t="s">
        <v>5</v>
      </c>
      <c r="M9" s="41"/>
      <c r="N9" s="41"/>
      <c r="O9" s="38"/>
      <c r="P9" s="38" t="s">
        <v>5</v>
      </c>
      <c r="Q9" s="41"/>
      <c r="R9" s="13"/>
      <c r="S9" s="19"/>
    </row>
    <row r="10" spans="1:19" s="20" customFormat="1" ht="9" customHeight="1">
      <c r="A10" s="42"/>
      <c r="B10" s="43" t="s">
        <v>6</v>
      </c>
      <c r="C10" s="43" t="s">
        <v>7</v>
      </c>
      <c r="D10" s="43" t="s">
        <v>8</v>
      </c>
      <c r="E10" s="43" t="s">
        <v>9</v>
      </c>
      <c r="F10" s="43" t="s">
        <v>6</v>
      </c>
      <c r="G10" s="43" t="s">
        <v>7</v>
      </c>
      <c r="H10" s="43" t="s">
        <v>8</v>
      </c>
      <c r="I10" s="43" t="s">
        <v>9</v>
      </c>
      <c r="J10" s="37"/>
      <c r="K10" s="43" t="s">
        <v>10</v>
      </c>
      <c r="L10" s="43" t="s">
        <v>7</v>
      </c>
      <c r="M10" s="43" t="s">
        <v>8</v>
      </c>
      <c r="N10" s="43" t="s">
        <v>9</v>
      </c>
      <c r="O10" s="43" t="s">
        <v>6</v>
      </c>
      <c r="P10" s="43" t="s">
        <v>7</v>
      </c>
      <c r="Q10" s="43" t="s">
        <v>8</v>
      </c>
      <c r="R10" s="44" t="s">
        <v>9</v>
      </c>
      <c r="S10" s="45"/>
    </row>
    <row r="11" spans="1:19" s="52" customFormat="1" ht="9" customHeight="1">
      <c r="A11" s="46"/>
      <c r="B11" s="47" t="s">
        <v>11</v>
      </c>
      <c r="C11" s="47" t="s">
        <v>11</v>
      </c>
      <c r="D11" s="47" t="s">
        <v>11</v>
      </c>
      <c r="E11" s="47" t="s">
        <v>11</v>
      </c>
      <c r="F11" s="47" t="s">
        <v>11</v>
      </c>
      <c r="G11" s="47" t="s">
        <v>11</v>
      </c>
      <c r="H11" s="47" t="s">
        <v>11</v>
      </c>
      <c r="I11" s="47" t="s">
        <v>11</v>
      </c>
      <c r="J11" s="48"/>
      <c r="K11" s="47" t="s">
        <v>12</v>
      </c>
      <c r="L11" s="47" t="s">
        <v>12</v>
      </c>
      <c r="M11" s="47" t="s">
        <v>12</v>
      </c>
      <c r="N11" s="47" t="s">
        <v>12</v>
      </c>
      <c r="O11" s="47" t="s">
        <v>13</v>
      </c>
      <c r="P11" s="49" t="s">
        <v>13</v>
      </c>
      <c r="Q11" s="47" t="s">
        <v>13</v>
      </c>
      <c r="R11" s="50" t="s">
        <v>13</v>
      </c>
      <c r="S11" s="51"/>
    </row>
    <row r="12" spans="1:19" s="52" customFormat="1" ht="7.5" customHeight="1">
      <c r="A12" s="46"/>
      <c r="B12" s="53" t="s">
        <v>14</v>
      </c>
      <c r="C12" s="53" t="s">
        <v>14</v>
      </c>
      <c r="D12" s="53" t="s">
        <v>14</v>
      </c>
      <c r="E12" s="53" t="s">
        <v>14</v>
      </c>
      <c r="F12" s="53" t="s">
        <v>14</v>
      </c>
      <c r="G12" s="53" t="s">
        <v>14</v>
      </c>
      <c r="H12" s="53" t="s">
        <v>14</v>
      </c>
      <c r="I12" s="53" t="s">
        <v>14</v>
      </c>
      <c r="J12" s="48"/>
      <c r="K12" s="53" t="s">
        <v>15</v>
      </c>
      <c r="L12" s="53" t="s">
        <v>15</v>
      </c>
      <c r="M12" s="53" t="s">
        <v>15</v>
      </c>
      <c r="N12" s="53" t="s">
        <v>15</v>
      </c>
      <c r="O12" s="53" t="s">
        <v>16</v>
      </c>
      <c r="P12" s="53" t="s">
        <v>16</v>
      </c>
      <c r="Q12" s="53" t="s">
        <v>16</v>
      </c>
      <c r="R12" s="54" t="s">
        <v>16</v>
      </c>
      <c r="S12" s="51"/>
    </row>
    <row r="13" spans="1:19" s="52" customFormat="1" ht="3" customHeight="1">
      <c r="A13" s="46"/>
      <c r="B13" s="53"/>
      <c r="C13" s="53"/>
      <c r="D13" s="53"/>
      <c r="E13" s="53"/>
      <c r="F13" s="53"/>
      <c r="G13" s="53"/>
      <c r="H13" s="53"/>
      <c r="I13" s="53"/>
      <c r="J13" s="48"/>
      <c r="K13" s="53"/>
      <c r="L13" s="53"/>
      <c r="M13" s="53"/>
      <c r="N13" s="53"/>
      <c r="O13" s="53"/>
      <c r="P13" s="53"/>
      <c r="Q13" s="53"/>
      <c r="R13" s="54"/>
      <c r="S13" s="51"/>
    </row>
    <row r="14" spans="1:18" s="20" customFormat="1" ht="2.25" customHeight="1">
      <c r="A14" s="13"/>
      <c r="J14" s="19"/>
      <c r="R14" s="13"/>
    </row>
    <row r="15" spans="1:19" s="20" customFormat="1" ht="9.75" customHeight="1" hidden="1">
      <c r="A15" s="39" t="str">
        <f>"民  國    "&amp;A1703&amp;"        年"</f>
        <v>民  國            年</v>
      </c>
      <c r="B15" s="55">
        <v>6369</v>
      </c>
      <c r="C15" s="55">
        <v>4553</v>
      </c>
      <c r="D15" s="55">
        <v>801</v>
      </c>
      <c r="E15" s="55">
        <v>1015</v>
      </c>
      <c r="F15" s="55">
        <v>6273</v>
      </c>
      <c r="G15" s="55">
        <v>4553</v>
      </c>
      <c r="H15" s="55">
        <v>791</v>
      </c>
      <c r="I15" s="55">
        <v>929</v>
      </c>
      <c r="J15" s="56"/>
      <c r="K15" s="55">
        <v>41111</v>
      </c>
      <c r="L15" s="55">
        <v>47577</v>
      </c>
      <c r="M15" s="55">
        <v>21268</v>
      </c>
      <c r="N15" s="55">
        <v>26351</v>
      </c>
      <c r="O15" s="55">
        <v>257920</v>
      </c>
      <c r="P15" s="55">
        <v>216595</v>
      </c>
      <c r="Q15" s="55">
        <v>16855</v>
      </c>
      <c r="R15" s="57">
        <v>24470</v>
      </c>
      <c r="S15" s="58" t="e">
        <f>"        "&amp;A16+1910</f>
        <v>#VALUE!</v>
      </c>
    </row>
    <row r="16" spans="1:19" s="20" customFormat="1" ht="9.75" customHeight="1" hidden="1">
      <c r="A16" s="59" t="s">
        <v>45</v>
      </c>
      <c r="B16" s="55">
        <v>5434</v>
      </c>
      <c r="C16" s="55">
        <v>3864</v>
      </c>
      <c r="D16" s="55">
        <v>769</v>
      </c>
      <c r="E16" s="55">
        <v>801</v>
      </c>
      <c r="F16" s="55">
        <v>5432</v>
      </c>
      <c r="G16" s="55">
        <v>3864</v>
      </c>
      <c r="H16" s="55">
        <v>767</v>
      </c>
      <c r="I16" s="55">
        <v>801</v>
      </c>
      <c r="J16" s="55"/>
      <c r="K16" s="55">
        <v>39726</v>
      </c>
      <c r="L16" s="55">
        <v>46531</v>
      </c>
      <c r="M16" s="55">
        <v>21674</v>
      </c>
      <c r="N16" s="55">
        <v>24166</v>
      </c>
      <c r="O16" s="55">
        <v>215728</v>
      </c>
      <c r="P16" s="55">
        <v>179773</v>
      </c>
      <c r="Q16" s="55">
        <v>16607</v>
      </c>
      <c r="R16" s="57">
        <v>19348</v>
      </c>
      <c r="S16" s="60">
        <v>1991</v>
      </c>
    </row>
    <row r="17" spans="1:19" s="20" customFormat="1" ht="9.75" customHeight="1">
      <c r="A17" s="59" t="s">
        <v>46</v>
      </c>
      <c r="B17" s="55">
        <v>4375</v>
      </c>
      <c r="C17" s="55">
        <v>2745</v>
      </c>
      <c r="D17" s="55">
        <v>727</v>
      </c>
      <c r="E17" s="55">
        <v>903</v>
      </c>
      <c r="F17" s="55">
        <v>4291</v>
      </c>
      <c r="G17" s="55">
        <v>2745</v>
      </c>
      <c r="H17" s="55">
        <v>726</v>
      </c>
      <c r="I17" s="55">
        <v>820</v>
      </c>
      <c r="J17" s="55"/>
      <c r="K17" s="55">
        <v>35186</v>
      </c>
      <c r="L17" s="55">
        <v>43237</v>
      </c>
      <c r="M17" s="55">
        <v>22506</v>
      </c>
      <c r="N17" s="55">
        <v>19474</v>
      </c>
      <c r="O17" s="55">
        <v>151062</v>
      </c>
      <c r="P17" s="55">
        <v>118724</v>
      </c>
      <c r="Q17" s="55">
        <v>16355</v>
      </c>
      <c r="R17" s="57">
        <v>15983</v>
      </c>
      <c r="S17" s="60">
        <v>1992</v>
      </c>
    </row>
    <row r="18" spans="1:19" s="20" customFormat="1" ht="9.75" customHeight="1">
      <c r="A18" s="61">
        <v>82</v>
      </c>
      <c r="B18" s="55">
        <v>4525</v>
      </c>
      <c r="C18" s="55">
        <v>2621</v>
      </c>
      <c r="D18" s="55">
        <v>1097</v>
      </c>
      <c r="E18" s="55">
        <v>807</v>
      </c>
      <c r="F18" s="55">
        <v>4525</v>
      </c>
      <c r="G18" s="55">
        <v>2621</v>
      </c>
      <c r="H18" s="55">
        <v>1097</v>
      </c>
      <c r="I18" s="55">
        <v>807</v>
      </c>
      <c r="J18" s="55"/>
      <c r="K18" s="55">
        <v>31822</v>
      </c>
      <c r="L18" s="55">
        <v>39094</v>
      </c>
      <c r="M18" s="55">
        <v>22262</v>
      </c>
      <c r="N18" s="55">
        <v>21155</v>
      </c>
      <c r="O18" s="55">
        <v>143962</v>
      </c>
      <c r="P18" s="55">
        <v>102522</v>
      </c>
      <c r="Q18" s="55">
        <v>24398</v>
      </c>
      <c r="R18" s="57">
        <v>17042</v>
      </c>
      <c r="S18" s="60">
        <v>1993</v>
      </c>
    </row>
    <row r="19" spans="1:19" s="20" customFormat="1" ht="9.75" customHeight="1">
      <c r="A19" s="61">
        <v>83</v>
      </c>
      <c r="B19" s="55">
        <v>4094</v>
      </c>
      <c r="C19" s="55">
        <v>2499</v>
      </c>
      <c r="D19" s="55">
        <v>1010</v>
      </c>
      <c r="E19" s="55">
        <v>585</v>
      </c>
      <c r="F19" s="55">
        <v>4078</v>
      </c>
      <c r="G19" s="55">
        <v>2499</v>
      </c>
      <c r="H19" s="55">
        <v>1005</v>
      </c>
      <c r="I19" s="55">
        <v>574</v>
      </c>
      <c r="J19" s="55"/>
      <c r="K19" s="55">
        <v>31361</v>
      </c>
      <c r="L19" s="55">
        <v>37265</v>
      </c>
      <c r="M19" s="55">
        <v>22408</v>
      </c>
      <c r="N19" s="55">
        <v>21324</v>
      </c>
      <c r="O19" s="55">
        <v>127960</v>
      </c>
      <c r="P19" s="55">
        <v>93187</v>
      </c>
      <c r="Q19" s="55">
        <v>22534</v>
      </c>
      <c r="R19" s="57">
        <v>12239</v>
      </c>
      <c r="S19" s="60">
        <v>1994</v>
      </c>
    </row>
    <row r="20" spans="1:19" s="20" customFormat="1" ht="9.75" customHeight="1">
      <c r="A20" s="61">
        <v>84</v>
      </c>
      <c r="B20" s="55">
        <v>4367</v>
      </c>
      <c r="C20" s="55">
        <v>2320</v>
      </c>
      <c r="D20" s="55">
        <v>1272</v>
      </c>
      <c r="E20" s="55">
        <v>775</v>
      </c>
      <c r="F20" s="55">
        <v>4364</v>
      </c>
      <c r="G20" s="55">
        <v>2320</v>
      </c>
      <c r="H20" s="55">
        <v>1272</v>
      </c>
      <c r="I20" s="55">
        <v>772</v>
      </c>
      <c r="J20" s="55"/>
      <c r="K20" s="55">
        <v>30358</v>
      </c>
      <c r="L20" s="55">
        <v>36518</v>
      </c>
      <c r="M20" s="55">
        <v>23557</v>
      </c>
      <c r="N20" s="55">
        <v>23046</v>
      </c>
      <c r="O20" s="55">
        <v>132444</v>
      </c>
      <c r="P20" s="55">
        <v>84710</v>
      </c>
      <c r="Q20" s="55">
        <v>29947</v>
      </c>
      <c r="R20" s="57">
        <v>17787</v>
      </c>
      <c r="S20" s="60">
        <v>1995</v>
      </c>
    </row>
    <row r="21" spans="1:19" s="20" customFormat="1" ht="9.75" customHeight="1">
      <c r="A21" s="61">
        <v>85</v>
      </c>
      <c r="B21" s="55">
        <v>4385</v>
      </c>
      <c r="C21" s="55">
        <v>2353</v>
      </c>
      <c r="D21" s="55">
        <v>1233</v>
      </c>
      <c r="E21" s="55">
        <v>799</v>
      </c>
      <c r="F21" s="55">
        <v>4380</v>
      </c>
      <c r="G21" s="55">
        <v>2352</v>
      </c>
      <c r="H21" s="55">
        <v>1233</v>
      </c>
      <c r="I21" s="55">
        <v>795</v>
      </c>
      <c r="J21" s="55"/>
      <c r="K21" s="55">
        <v>31387</v>
      </c>
      <c r="L21" s="55">
        <v>37093</v>
      </c>
      <c r="M21" s="55">
        <v>23938</v>
      </c>
      <c r="N21" s="55">
        <v>26046</v>
      </c>
      <c r="O21" s="55">
        <v>137394</v>
      </c>
      <c r="P21" s="55">
        <v>87239</v>
      </c>
      <c r="Q21" s="55">
        <v>29525</v>
      </c>
      <c r="R21" s="57">
        <v>20630</v>
      </c>
      <c r="S21" s="60">
        <v>1996</v>
      </c>
    </row>
    <row r="22" spans="1:19" s="20" customFormat="1" ht="9.75" customHeight="1">
      <c r="A22" s="6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7"/>
      <c r="S22" s="60"/>
    </row>
    <row r="23" spans="1:19" s="20" customFormat="1" ht="9.75" customHeight="1">
      <c r="A23" s="61">
        <v>86</v>
      </c>
      <c r="B23" s="55">
        <v>4090</v>
      </c>
      <c r="C23" s="55">
        <v>2112</v>
      </c>
      <c r="D23" s="55">
        <v>1053</v>
      </c>
      <c r="E23" s="55">
        <v>925</v>
      </c>
      <c r="F23" s="55">
        <v>4074</v>
      </c>
      <c r="G23" s="55">
        <v>2105</v>
      </c>
      <c r="H23" s="55">
        <v>1046</v>
      </c>
      <c r="I23" s="55">
        <v>923</v>
      </c>
      <c r="J23" s="55"/>
      <c r="K23" s="55">
        <v>29157</v>
      </c>
      <c r="L23" s="55">
        <v>34501</v>
      </c>
      <c r="M23" s="55">
        <v>23082</v>
      </c>
      <c r="N23" s="55">
        <v>23854</v>
      </c>
      <c r="O23" s="55">
        <v>118818</v>
      </c>
      <c r="P23" s="55">
        <v>72647</v>
      </c>
      <c r="Q23" s="55">
        <v>24166</v>
      </c>
      <c r="R23" s="57">
        <v>22005</v>
      </c>
      <c r="S23" s="60">
        <v>1997</v>
      </c>
    </row>
    <row r="24" spans="1:19" s="20" customFormat="1" ht="9.75" customHeight="1">
      <c r="A24" s="62">
        <v>87</v>
      </c>
      <c r="B24" s="55">
        <v>3798</v>
      </c>
      <c r="C24" s="55">
        <v>1980</v>
      </c>
      <c r="D24" s="55">
        <v>836</v>
      </c>
      <c r="E24" s="55">
        <v>982</v>
      </c>
      <c r="F24" s="55">
        <v>3773</v>
      </c>
      <c r="G24" s="55">
        <v>1972</v>
      </c>
      <c r="H24" s="55">
        <v>832</v>
      </c>
      <c r="I24" s="55">
        <v>969</v>
      </c>
      <c r="J24" s="55"/>
      <c r="K24" s="55">
        <v>25690</v>
      </c>
      <c r="L24" s="55">
        <v>31282</v>
      </c>
      <c r="M24" s="55">
        <v>19036</v>
      </c>
      <c r="N24" s="55">
        <v>20000</v>
      </c>
      <c r="O24" s="55">
        <v>96875</v>
      </c>
      <c r="P24" s="55">
        <v>61715</v>
      </c>
      <c r="Q24" s="55">
        <v>15811</v>
      </c>
      <c r="R24" s="57">
        <v>19349</v>
      </c>
      <c r="S24" s="60">
        <v>1998</v>
      </c>
    </row>
    <row r="25" spans="1:19" s="20" customFormat="1" ht="9.75" customHeight="1">
      <c r="A25" s="61">
        <v>88</v>
      </c>
      <c r="B25" s="55">
        <v>3831</v>
      </c>
      <c r="C25" s="55">
        <v>1849</v>
      </c>
      <c r="D25" s="55">
        <v>1153</v>
      </c>
      <c r="E25" s="55">
        <v>829</v>
      </c>
      <c r="F25" s="55">
        <v>3823</v>
      </c>
      <c r="G25" s="55">
        <v>1849</v>
      </c>
      <c r="H25" s="55">
        <v>1151</v>
      </c>
      <c r="I25" s="55">
        <v>823</v>
      </c>
      <c r="J25" s="55"/>
      <c r="K25" s="55">
        <v>28398</v>
      </c>
      <c r="L25" s="55">
        <v>32770</v>
      </c>
      <c r="M25" s="55">
        <v>24272</v>
      </c>
      <c r="N25" s="55">
        <v>24342</v>
      </c>
      <c r="O25" s="55">
        <v>108554</v>
      </c>
      <c r="P25" s="55">
        <v>60593</v>
      </c>
      <c r="Q25" s="55">
        <v>27917</v>
      </c>
      <c r="R25" s="63">
        <v>20044</v>
      </c>
      <c r="S25" s="60">
        <v>1999</v>
      </c>
    </row>
    <row r="26" spans="1:19" s="20" customFormat="1" ht="9.75" customHeight="1">
      <c r="A26" s="61">
        <v>89</v>
      </c>
      <c r="B26" s="55">
        <v>4392</v>
      </c>
      <c r="C26" s="55">
        <v>2152</v>
      </c>
      <c r="D26" s="55">
        <v>1082</v>
      </c>
      <c r="E26" s="55">
        <v>1158</v>
      </c>
      <c r="F26" s="55">
        <v>4352</v>
      </c>
      <c r="G26" s="55">
        <v>2148</v>
      </c>
      <c r="H26" s="55">
        <v>1080</v>
      </c>
      <c r="I26" s="55">
        <v>1124</v>
      </c>
      <c r="J26" s="55"/>
      <c r="K26" s="55">
        <v>28692</v>
      </c>
      <c r="L26" s="55">
        <v>33834</v>
      </c>
      <c r="M26" s="55">
        <v>25296</v>
      </c>
      <c r="N26" s="55">
        <v>22129</v>
      </c>
      <c r="O26" s="55">
        <v>124727</v>
      </c>
      <c r="P26" s="55">
        <v>72596</v>
      </c>
      <c r="Q26" s="55">
        <v>27291</v>
      </c>
      <c r="R26" s="63">
        <v>24840</v>
      </c>
      <c r="S26" s="60">
        <v>2000</v>
      </c>
    </row>
    <row r="27" spans="1:19" s="67" customFormat="1" ht="9.75" customHeight="1">
      <c r="A27" s="64">
        <v>90</v>
      </c>
      <c r="B27" s="65">
        <f aca="true" t="shared" si="0" ref="B27:I27">B29+B31+B33</f>
        <v>4458.579999999999</v>
      </c>
      <c r="C27" s="65">
        <f t="shared" si="0"/>
        <v>2090.8900000000003</v>
      </c>
      <c r="D27" s="65">
        <f t="shared" si="0"/>
        <v>1310.3200000000002</v>
      </c>
      <c r="E27" s="65">
        <f t="shared" si="0"/>
        <v>1057.3699999999997</v>
      </c>
      <c r="F27" s="65">
        <f t="shared" si="0"/>
        <v>4434.579999999999</v>
      </c>
      <c r="G27" s="65">
        <f t="shared" si="0"/>
        <v>2088.21</v>
      </c>
      <c r="H27" s="65">
        <f t="shared" si="0"/>
        <v>1307.72</v>
      </c>
      <c r="I27" s="65">
        <f t="shared" si="0"/>
        <v>1038.6499999999999</v>
      </c>
      <c r="J27" s="65"/>
      <c r="K27" s="65">
        <f>(O27/F27)*1000</f>
        <v>26196.618845527657</v>
      </c>
      <c r="L27" s="65">
        <f>(P27/G27)*1000</f>
        <v>30219.993199917637</v>
      </c>
      <c r="M27" s="65">
        <f>(Q27/H27)*1000</f>
        <v>24238.579359495918</v>
      </c>
      <c r="N27" s="65">
        <f>(R27/I27)*1000</f>
        <v>20572.89269725124</v>
      </c>
      <c r="O27" s="65">
        <f>O29+O31+O33</f>
        <v>116171.00200000001</v>
      </c>
      <c r="P27" s="65">
        <f>P29+P31+P33</f>
        <v>63105.69200000001</v>
      </c>
      <c r="Q27" s="65">
        <f>Q29+Q31+Q33</f>
        <v>31697.275</v>
      </c>
      <c r="R27" s="65">
        <f>R29+R31+R33</f>
        <v>21368.035</v>
      </c>
      <c r="S27" s="66">
        <v>2001</v>
      </c>
    </row>
    <row r="28" spans="1:19" s="20" customFormat="1" ht="9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71"/>
    </row>
    <row r="29" spans="1:19" s="2" customFormat="1" ht="13.5" customHeight="1">
      <c r="A29" s="39" t="s">
        <v>17</v>
      </c>
      <c r="B29" s="69">
        <f>SUM(C29:E29)</f>
        <v>17.4</v>
      </c>
      <c r="C29" s="69">
        <v>7.3</v>
      </c>
      <c r="D29" s="72">
        <v>4.8</v>
      </c>
      <c r="E29" s="69">
        <v>5.3</v>
      </c>
      <c r="F29" s="69">
        <f>SUM(G29:I29)</f>
        <v>16.400000000000002</v>
      </c>
      <c r="G29" s="69">
        <v>6.9</v>
      </c>
      <c r="H29" s="69">
        <v>4.2</v>
      </c>
      <c r="I29" s="69">
        <v>5.3</v>
      </c>
      <c r="J29" s="69"/>
      <c r="K29" s="69">
        <f>(O29/F29)*1000</f>
        <v>17853.658536585364</v>
      </c>
      <c r="L29" s="69">
        <f>(P29/G29)*1000</f>
        <v>20043.478260869568</v>
      </c>
      <c r="M29" s="69">
        <f>(Q29/H29)*1000</f>
        <v>8785.714285714284</v>
      </c>
      <c r="N29" s="69">
        <f>(R29/I29)*1000</f>
        <v>22188.67924528302</v>
      </c>
      <c r="O29" s="69">
        <f>SUM(P29:R29)</f>
        <v>292.8</v>
      </c>
      <c r="P29" s="69">
        <v>138.3</v>
      </c>
      <c r="Q29" s="69">
        <v>36.9</v>
      </c>
      <c r="R29" s="70">
        <v>117.6</v>
      </c>
      <c r="S29" s="73" t="s">
        <v>47</v>
      </c>
    </row>
    <row r="30" spans="1:19" s="2" customFormat="1" ht="13.5" customHeight="1">
      <c r="A30" s="39"/>
      <c r="B30" s="69"/>
      <c r="C30" s="69"/>
      <c r="D30" s="72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  <c r="S30" s="73"/>
    </row>
    <row r="31" spans="1:19" s="2" customFormat="1" ht="13.5" customHeight="1">
      <c r="A31" s="39" t="s">
        <v>18</v>
      </c>
      <c r="B31" s="69">
        <f>SUM(C31:E31)</f>
        <v>8.75</v>
      </c>
      <c r="C31" s="69">
        <v>3.35</v>
      </c>
      <c r="D31" s="72">
        <v>2.9</v>
      </c>
      <c r="E31" s="69">
        <v>2.5</v>
      </c>
      <c r="F31" s="69">
        <f>SUM(G31:I31)</f>
        <v>8.75</v>
      </c>
      <c r="G31" s="69">
        <v>3.35</v>
      </c>
      <c r="H31" s="69">
        <v>2.9</v>
      </c>
      <c r="I31" s="69">
        <v>2.5</v>
      </c>
      <c r="J31" s="69"/>
      <c r="K31" s="69">
        <f>(O31/F31)*1000</f>
        <v>20154.285714285714</v>
      </c>
      <c r="L31" s="69">
        <f>(P31/G31)*1000</f>
        <v>21447.76119402985</v>
      </c>
      <c r="M31" s="69">
        <f>(Q31/H31)*1000</f>
        <v>18793.103448275862</v>
      </c>
      <c r="N31" s="69">
        <f>(R31/I31)*1000</f>
        <v>20000</v>
      </c>
      <c r="O31" s="69">
        <f>SUM(P31:R31)</f>
        <v>176.35</v>
      </c>
      <c r="P31" s="69">
        <v>71.85</v>
      </c>
      <c r="Q31" s="69">
        <v>54.5</v>
      </c>
      <c r="R31" s="70">
        <v>50</v>
      </c>
      <c r="S31" s="73" t="s">
        <v>48</v>
      </c>
    </row>
    <row r="32" spans="1:19" s="2" customFormat="1" ht="13.5" customHeight="1">
      <c r="A32" s="3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  <c r="S32" s="73"/>
    </row>
    <row r="33" spans="1:19" s="2" customFormat="1" ht="13.5" customHeight="1">
      <c r="A33" s="39" t="s">
        <v>19</v>
      </c>
      <c r="B33" s="69">
        <f aca="true" t="shared" si="1" ref="B33:I33">SUM(B35:B58)</f>
        <v>4432.429999999999</v>
      </c>
      <c r="C33" s="69">
        <f t="shared" si="1"/>
        <v>2080.2400000000002</v>
      </c>
      <c r="D33" s="69">
        <f t="shared" si="1"/>
        <v>1302.6200000000001</v>
      </c>
      <c r="E33" s="69">
        <f t="shared" si="1"/>
        <v>1049.5699999999997</v>
      </c>
      <c r="F33" s="69">
        <f t="shared" si="1"/>
        <v>4409.429999999999</v>
      </c>
      <c r="G33" s="69">
        <f t="shared" si="1"/>
        <v>2077.96</v>
      </c>
      <c r="H33" s="69">
        <f t="shared" si="1"/>
        <v>1300.6200000000001</v>
      </c>
      <c r="I33" s="69">
        <f t="shared" si="1"/>
        <v>1030.85</v>
      </c>
      <c r="J33" s="69"/>
      <c r="K33" s="69">
        <f>(O33/F33)*1000</f>
        <v>26239.639137031325</v>
      </c>
      <c r="L33" s="69">
        <f>(P33/G33)*1000</f>
        <v>30267.927197828645</v>
      </c>
      <c r="M33" s="69">
        <f>(Q33/H33)*1000</f>
        <v>24300.622011040887</v>
      </c>
      <c r="N33" s="69">
        <f>(R33/I33)*1000</f>
        <v>20565.974681088424</v>
      </c>
      <c r="O33" s="69">
        <f>SUM(O35:O58)</f>
        <v>115701.85200000001</v>
      </c>
      <c r="P33" s="69">
        <f>SUM(P35:P58)</f>
        <v>62895.54200000001</v>
      </c>
      <c r="Q33" s="69">
        <f>SUM(Q35:Q58)</f>
        <v>31605.875</v>
      </c>
      <c r="R33" s="69">
        <f>SUM(R35:R58)</f>
        <v>21200.435</v>
      </c>
      <c r="S33" s="73" t="s">
        <v>20</v>
      </c>
    </row>
    <row r="34" spans="1:19" s="2" customFormat="1" ht="13.5" customHeight="1">
      <c r="A34" s="3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  <c r="S34" s="73"/>
    </row>
    <row r="35" spans="1:19" s="2" customFormat="1" ht="13.5" customHeight="1">
      <c r="A35" s="74" t="s">
        <v>49</v>
      </c>
      <c r="B35" s="69">
        <f>SUM(C35:E35)</f>
        <v>0</v>
      </c>
      <c r="C35" s="69">
        <v>0</v>
      </c>
      <c r="D35" s="72">
        <v>0</v>
      </c>
      <c r="E35" s="69">
        <v>0</v>
      </c>
      <c r="F35" s="69">
        <f>SUM(G35:I35)</f>
        <v>0</v>
      </c>
      <c r="G35" s="69">
        <v>0</v>
      </c>
      <c r="H35" s="72">
        <v>0</v>
      </c>
      <c r="I35" s="69">
        <v>0</v>
      </c>
      <c r="J35" s="69"/>
      <c r="K35" s="69">
        <v>0</v>
      </c>
      <c r="L35" s="69">
        <v>0</v>
      </c>
      <c r="M35" s="69">
        <v>0</v>
      </c>
      <c r="N35" s="69">
        <v>0</v>
      </c>
      <c r="O35" s="69">
        <f>SUM(P35:R35)</f>
        <v>0</v>
      </c>
      <c r="P35" s="69">
        <v>0</v>
      </c>
      <c r="Q35" s="69">
        <v>0</v>
      </c>
      <c r="R35" s="70">
        <v>0</v>
      </c>
      <c r="S35" s="75" t="s">
        <v>50</v>
      </c>
    </row>
    <row r="36" spans="1:19" s="2" customFormat="1" ht="13.5" customHeight="1">
      <c r="A36" s="74" t="s">
        <v>51</v>
      </c>
      <c r="B36" s="69">
        <f>SUM(C36:E36)</f>
        <v>54.85</v>
      </c>
      <c r="C36" s="69">
        <v>20.82</v>
      </c>
      <c r="D36" s="72">
        <v>33.58</v>
      </c>
      <c r="E36" s="69">
        <v>0.45</v>
      </c>
      <c r="F36" s="69">
        <f>SUM(G36:I36)</f>
        <v>54.400000000000006</v>
      </c>
      <c r="G36" s="69">
        <v>20.37</v>
      </c>
      <c r="H36" s="72">
        <v>33.58</v>
      </c>
      <c r="I36" s="69">
        <v>0.45</v>
      </c>
      <c r="J36" s="69"/>
      <c r="K36" s="69">
        <f aca="true" t="shared" si="2" ref="K36:N39">(O36/F36)*1000</f>
        <v>28656.985294117647</v>
      </c>
      <c r="L36" s="69">
        <f t="shared" si="2"/>
        <v>28559.15562101129</v>
      </c>
      <c r="M36" s="69">
        <f t="shared" si="2"/>
        <v>28777.24836212031</v>
      </c>
      <c r="N36" s="69">
        <f t="shared" si="2"/>
        <v>24111.11111111111</v>
      </c>
      <c r="O36" s="69">
        <f>SUM(P36:R36)</f>
        <v>1558.94</v>
      </c>
      <c r="P36" s="69">
        <v>581.75</v>
      </c>
      <c r="Q36" s="69">
        <v>966.34</v>
      </c>
      <c r="R36" s="70">
        <v>10.85</v>
      </c>
      <c r="S36" s="75" t="s">
        <v>52</v>
      </c>
    </row>
    <row r="37" spans="1:19" s="2" customFormat="1" ht="13.5" customHeight="1">
      <c r="A37" s="74" t="s">
        <v>53</v>
      </c>
      <c r="B37" s="69">
        <f>SUM(C37:E37)</f>
        <v>3.04</v>
      </c>
      <c r="C37" s="69">
        <v>0.6</v>
      </c>
      <c r="D37" s="72">
        <v>1.05</v>
      </c>
      <c r="E37" s="69">
        <v>1.39</v>
      </c>
      <c r="F37" s="69">
        <f>SUM(G37:I37)</f>
        <v>2.4</v>
      </c>
      <c r="G37" s="69">
        <v>0.6</v>
      </c>
      <c r="H37" s="72">
        <v>1.05</v>
      </c>
      <c r="I37" s="69">
        <v>0.75</v>
      </c>
      <c r="J37" s="69"/>
      <c r="K37" s="69">
        <f t="shared" si="2"/>
        <v>16520.833333333332</v>
      </c>
      <c r="L37" s="69">
        <f t="shared" si="2"/>
        <v>17583.333333333336</v>
      </c>
      <c r="M37" s="69">
        <f t="shared" si="2"/>
        <v>17571.42857142857</v>
      </c>
      <c r="N37" s="69">
        <f t="shared" si="2"/>
        <v>14200.000000000002</v>
      </c>
      <c r="O37" s="69">
        <f>SUM(P37:R37)</f>
        <v>39.65</v>
      </c>
      <c r="P37" s="69">
        <v>10.55</v>
      </c>
      <c r="Q37" s="69">
        <v>18.45</v>
      </c>
      <c r="R37" s="70">
        <v>10.65</v>
      </c>
      <c r="S37" s="75" t="s">
        <v>54</v>
      </c>
    </row>
    <row r="38" spans="1:19" s="2" customFormat="1" ht="13.5" customHeight="1">
      <c r="A38" s="74" t="s">
        <v>55</v>
      </c>
      <c r="B38" s="69">
        <f>SUM(C38:E38)</f>
        <v>161.64</v>
      </c>
      <c r="C38" s="69">
        <v>14.09</v>
      </c>
      <c r="D38" s="72">
        <v>77.45</v>
      </c>
      <c r="E38" s="69">
        <v>70.1</v>
      </c>
      <c r="F38" s="69">
        <f>SUM(G38:I38)</f>
        <v>160.91000000000003</v>
      </c>
      <c r="G38" s="69">
        <v>14.09</v>
      </c>
      <c r="H38" s="72">
        <v>77.45</v>
      </c>
      <c r="I38" s="69">
        <v>69.37</v>
      </c>
      <c r="J38" s="69"/>
      <c r="K38" s="69">
        <f t="shared" si="2"/>
        <v>22487.850351127956</v>
      </c>
      <c r="L38" s="69">
        <f t="shared" si="2"/>
        <v>24267.565649396736</v>
      </c>
      <c r="M38" s="69">
        <f t="shared" si="2"/>
        <v>21603.93802453195</v>
      </c>
      <c r="N38" s="69">
        <f t="shared" si="2"/>
        <v>23113.233386189993</v>
      </c>
      <c r="O38" s="69">
        <f>SUM(P38:R38)</f>
        <v>3618.52</v>
      </c>
      <c r="P38" s="69">
        <v>341.93</v>
      </c>
      <c r="Q38" s="69">
        <v>1673.225</v>
      </c>
      <c r="R38" s="70">
        <v>1603.365</v>
      </c>
      <c r="S38" s="75" t="s">
        <v>56</v>
      </c>
    </row>
    <row r="39" spans="1:19" s="2" customFormat="1" ht="13.5" customHeight="1">
      <c r="A39" s="74" t="s">
        <v>57</v>
      </c>
      <c r="B39" s="69">
        <f>SUM(C39:E39)</f>
        <v>47.9</v>
      </c>
      <c r="C39" s="69">
        <v>7.15</v>
      </c>
      <c r="D39" s="72">
        <v>19.08</v>
      </c>
      <c r="E39" s="69">
        <v>21.67</v>
      </c>
      <c r="F39" s="69">
        <f>SUM(G39:I39)</f>
        <v>36.099999999999994</v>
      </c>
      <c r="G39" s="69">
        <v>7.15</v>
      </c>
      <c r="H39" s="72">
        <v>19.08</v>
      </c>
      <c r="I39" s="69">
        <v>9.87</v>
      </c>
      <c r="J39" s="69"/>
      <c r="K39" s="69">
        <f t="shared" si="2"/>
        <v>11932.40997229917</v>
      </c>
      <c r="L39" s="69">
        <f t="shared" si="2"/>
        <v>11935.664335664336</v>
      </c>
      <c r="M39" s="69">
        <f t="shared" si="2"/>
        <v>12841.719077568136</v>
      </c>
      <c r="N39" s="69">
        <f t="shared" si="2"/>
        <v>10172.239108409321</v>
      </c>
      <c r="O39" s="69">
        <f>SUM(P39:R39)</f>
        <v>430.76</v>
      </c>
      <c r="P39" s="69">
        <v>85.34</v>
      </c>
      <c r="Q39" s="69">
        <v>245.02</v>
      </c>
      <c r="R39" s="70">
        <v>100.4</v>
      </c>
      <c r="S39" s="75" t="s">
        <v>58</v>
      </c>
    </row>
    <row r="40" spans="1:19" s="2" customFormat="1" ht="13.5" customHeight="1">
      <c r="A40" s="76"/>
      <c r="B40" s="69"/>
      <c r="C40" s="69"/>
      <c r="D40" s="72"/>
      <c r="E40" s="69"/>
      <c r="F40" s="69"/>
      <c r="G40" s="69"/>
      <c r="H40" s="72"/>
      <c r="I40" s="69"/>
      <c r="J40" s="69"/>
      <c r="K40" s="69"/>
      <c r="L40" s="69"/>
      <c r="M40" s="69"/>
      <c r="N40" s="69"/>
      <c r="O40" s="69"/>
      <c r="P40" s="69"/>
      <c r="Q40" s="69"/>
      <c r="R40" s="70"/>
      <c r="S40" s="75"/>
    </row>
    <row r="41" spans="1:19" s="2" customFormat="1" ht="13.5" customHeight="1">
      <c r="A41" s="74" t="s">
        <v>59</v>
      </c>
      <c r="B41" s="69">
        <f>SUM(C41:E41)</f>
        <v>17.66</v>
      </c>
      <c r="C41" s="69">
        <v>10.92</v>
      </c>
      <c r="D41" s="72">
        <v>5.07</v>
      </c>
      <c r="E41" s="69">
        <v>1.67</v>
      </c>
      <c r="F41" s="69">
        <f>SUM(G41:I41)</f>
        <v>17.66</v>
      </c>
      <c r="G41" s="69">
        <v>10.92</v>
      </c>
      <c r="H41" s="72">
        <v>5.07</v>
      </c>
      <c r="I41" s="69">
        <v>1.67</v>
      </c>
      <c r="J41" s="69"/>
      <c r="K41" s="69">
        <f aca="true" t="shared" si="3" ref="K41:N45">(O41/F41)*1000</f>
        <v>17443.03510758777</v>
      </c>
      <c r="L41" s="69">
        <f t="shared" si="3"/>
        <v>18064.56043956044</v>
      </c>
      <c r="M41" s="69">
        <f t="shared" si="3"/>
        <v>14861.735700197238</v>
      </c>
      <c r="N41" s="69">
        <f t="shared" si="3"/>
        <v>21215.56886227545</v>
      </c>
      <c r="O41" s="69">
        <f>SUM(P41:R41)</f>
        <v>308.044</v>
      </c>
      <c r="P41" s="69">
        <v>197.265</v>
      </c>
      <c r="Q41" s="69">
        <v>75.349</v>
      </c>
      <c r="R41" s="70">
        <v>35.43</v>
      </c>
      <c r="S41" s="75" t="s">
        <v>60</v>
      </c>
    </row>
    <row r="42" spans="1:19" s="2" customFormat="1" ht="13.5" customHeight="1">
      <c r="A42" s="74" t="s">
        <v>61</v>
      </c>
      <c r="B42" s="69">
        <f>SUM(C42:E42)</f>
        <v>342.28999999999996</v>
      </c>
      <c r="C42" s="69">
        <v>137.37</v>
      </c>
      <c r="D42" s="72">
        <v>126.45</v>
      </c>
      <c r="E42" s="69">
        <v>78.47</v>
      </c>
      <c r="F42" s="69">
        <f>SUM(G42:I42)</f>
        <v>342.26</v>
      </c>
      <c r="G42" s="69">
        <v>137.34</v>
      </c>
      <c r="H42" s="72">
        <v>126.45</v>
      </c>
      <c r="I42" s="69">
        <v>78.47</v>
      </c>
      <c r="J42" s="69"/>
      <c r="K42" s="69">
        <f t="shared" si="3"/>
        <v>26145.824811546783</v>
      </c>
      <c r="L42" s="69">
        <f t="shared" si="3"/>
        <v>29328.74617737003</v>
      </c>
      <c r="M42" s="69">
        <f t="shared" si="3"/>
        <v>27428.07433768288</v>
      </c>
      <c r="N42" s="69">
        <f t="shared" si="3"/>
        <v>18508.729450745508</v>
      </c>
      <c r="O42" s="69">
        <f>SUM(P42:R42)</f>
        <v>8948.670000000002</v>
      </c>
      <c r="P42" s="69">
        <v>4028.01</v>
      </c>
      <c r="Q42" s="69">
        <v>3468.28</v>
      </c>
      <c r="R42" s="70">
        <v>1452.38</v>
      </c>
      <c r="S42" s="75" t="s">
        <v>62</v>
      </c>
    </row>
    <row r="43" spans="1:19" s="2" customFormat="1" ht="13.5" customHeight="1">
      <c r="A43" s="74" t="s">
        <v>63</v>
      </c>
      <c r="B43" s="69">
        <f>SUM(C43:E43)</f>
        <v>354.85</v>
      </c>
      <c r="C43" s="69">
        <v>57.99</v>
      </c>
      <c r="D43" s="72">
        <v>158.31</v>
      </c>
      <c r="E43" s="69">
        <v>138.55</v>
      </c>
      <c r="F43" s="69">
        <f>SUM(G43:I43)</f>
        <v>354.85</v>
      </c>
      <c r="G43" s="69">
        <v>57.99</v>
      </c>
      <c r="H43" s="72">
        <v>158.31</v>
      </c>
      <c r="I43" s="69">
        <v>138.55</v>
      </c>
      <c r="J43" s="69"/>
      <c r="K43" s="69">
        <f t="shared" si="3"/>
        <v>13932.027617303085</v>
      </c>
      <c r="L43" s="69">
        <f t="shared" si="3"/>
        <v>15073.374719779273</v>
      </c>
      <c r="M43" s="69">
        <f t="shared" si="3"/>
        <v>13873.886678036763</v>
      </c>
      <c r="N43" s="69">
        <f t="shared" si="3"/>
        <v>13520.750631540957</v>
      </c>
      <c r="O43" s="69">
        <f>SUM(P43:R43)</f>
        <v>4943.78</v>
      </c>
      <c r="P43" s="69">
        <v>874.105</v>
      </c>
      <c r="Q43" s="69">
        <v>2196.375</v>
      </c>
      <c r="R43" s="70">
        <v>1873.3</v>
      </c>
      <c r="S43" s="75" t="s">
        <v>64</v>
      </c>
    </row>
    <row r="44" spans="1:19" s="2" customFormat="1" ht="13.5" customHeight="1">
      <c r="A44" s="74" t="s">
        <v>65</v>
      </c>
      <c r="B44" s="69">
        <f>SUM(C44:E44)</f>
        <v>480.71</v>
      </c>
      <c r="C44" s="69">
        <v>245.7</v>
      </c>
      <c r="D44" s="72">
        <v>123.01</v>
      </c>
      <c r="E44" s="69">
        <v>112</v>
      </c>
      <c r="F44" s="69">
        <f>SUM(G44:I44)</f>
        <v>480.71</v>
      </c>
      <c r="G44" s="69">
        <v>245.7</v>
      </c>
      <c r="H44" s="72">
        <v>123.01</v>
      </c>
      <c r="I44" s="69">
        <v>112</v>
      </c>
      <c r="J44" s="69"/>
      <c r="K44" s="69">
        <f t="shared" si="3"/>
        <v>33897.462087329164</v>
      </c>
      <c r="L44" s="69">
        <f t="shared" si="3"/>
        <v>38206.890516890526</v>
      </c>
      <c r="M44" s="69">
        <f t="shared" si="3"/>
        <v>30790.76497845704</v>
      </c>
      <c r="N44" s="69">
        <f t="shared" si="3"/>
        <v>27855.75</v>
      </c>
      <c r="O44" s="69">
        <f>SUM(P44:R44)</f>
        <v>16294.849000000002</v>
      </c>
      <c r="P44" s="69">
        <v>9387.433</v>
      </c>
      <c r="Q44" s="69">
        <v>3787.572</v>
      </c>
      <c r="R44" s="70">
        <v>3119.844</v>
      </c>
      <c r="S44" s="75" t="s">
        <v>66</v>
      </c>
    </row>
    <row r="45" spans="1:19" s="2" customFormat="1" ht="13.5" customHeight="1">
      <c r="A45" s="74" t="s">
        <v>67</v>
      </c>
      <c r="B45" s="69">
        <f>SUM(C45:E45)</f>
        <v>1098.6</v>
      </c>
      <c r="C45" s="69">
        <v>444.8</v>
      </c>
      <c r="D45" s="72">
        <v>378.3</v>
      </c>
      <c r="E45" s="69">
        <v>275.5</v>
      </c>
      <c r="F45" s="69">
        <f>SUM(G45:I45)</f>
        <v>1098.6</v>
      </c>
      <c r="G45" s="69">
        <v>444.8</v>
      </c>
      <c r="H45" s="72">
        <v>378.3</v>
      </c>
      <c r="I45" s="69">
        <v>275.5</v>
      </c>
      <c r="J45" s="69"/>
      <c r="K45" s="69">
        <f t="shared" si="3"/>
        <v>25295.357728017483</v>
      </c>
      <c r="L45" s="69">
        <f t="shared" si="3"/>
        <v>28726.101618705037</v>
      </c>
      <c r="M45" s="69">
        <f t="shared" si="3"/>
        <v>25279.064234734335</v>
      </c>
      <c r="N45" s="69">
        <f t="shared" si="3"/>
        <v>19778.729582577133</v>
      </c>
      <c r="O45" s="69">
        <f>SUM(P45:R45)</f>
        <v>27789.480000000003</v>
      </c>
      <c r="P45" s="69">
        <v>12777.37</v>
      </c>
      <c r="Q45" s="69">
        <v>9563.07</v>
      </c>
      <c r="R45" s="70">
        <v>5449.04</v>
      </c>
      <c r="S45" s="75" t="s">
        <v>68</v>
      </c>
    </row>
    <row r="46" spans="1:19" s="2" customFormat="1" ht="13.5" customHeight="1">
      <c r="A46" s="74"/>
      <c r="B46" s="69"/>
      <c r="C46" s="69"/>
      <c r="D46" s="72"/>
      <c r="E46" s="69"/>
      <c r="F46" s="69"/>
      <c r="G46" s="69"/>
      <c r="H46" s="72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75"/>
    </row>
    <row r="47" spans="1:19" s="2" customFormat="1" ht="13.5" customHeight="1">
      <c r="A47" s="74" t="s">
        <v>69</v>
      </c>
      <c r="B47" s="69">
        <f aca="true" t="shared" si="4" ref="B47:B52">SUM(C47:E47)</f>
        <v>885.46</v>
      </c>
      <c r="C47" s="69">
        <v>680.9</v>
      </c>
      <c r="D47" s="72">
        <v>127.5</v>
      </c>
      <c r="E47" s="69">
        <v>77.06</v>
      </c>
      <c r="F47" s="69">
        <f aca="true" t="shared" si="5" ref="F47:F52">SUM(G47:I47)</f>
        <v>880.96</v>
      </c>
      <c r="G47" s="69">
        <v>679.6</v>
      </c>
      <c r="H47" s="72">
        <v>127.5</v>
      </c>
      <c r="I47" s="69">
        <v>73.86</v>
      </c>
      <c r="J47" s="69"/>
      <c r="K47" s="69">
        <f aca="true" t="shared" si="6" ref="K47:N51">(O47/F47)*1000</f>
        <v>34541.8407192154</v>
      </c>
      <c r="L47" s="69">
        <f t="shared" si="6"/>
        <v>35178.34020011772</v>
      </c>
      <c r="M47" s="69">
        <f t="shared" si="6"/>
        <v>35232.1568627451</v>
      </c>
      <c r="N47" s="69">
        <f t="shared" si="6"/>
        <v>27493.636609802328</v>
      </c>
      <c r="O47" s="69">
        <f aca="true" t="shared" si="7" ref="O47:O52">SUM(P47:R47)</f>
        <v>30429.980000000003</v>
      </c>
      <c r="P47" s="69">
        <v>23907.2</v>
      </c>
      <c r="Q47" s="69">
        <v>4492.1</v>
      </c>
      <c r="R47" s="70">
        <v>2030.68</v>
      </c>
      <c r="S47" s="75" t="s">
        <v>70</v>
      </c>
    </row>
    <row r="48" spans="1:19" s="2" customFormat="1" ht="13.5" customHeight="1">
      <c r="A48" s="74" t="s">
        <v>71</v>
      </c>
      <c r="B48" s="69">
        <f t="shared" si="4"/>
        <v>421.01</v>
      </c>
      <c r="C48" s="69">
        <v>220.97</v>
      </c>
      <c r="D48" s="72">
        <v>61.24</v>
      </c>
      <c r="E48" s="69">
        <v>138.8</v>
      </c>
      <c r="F48" s="69">
        <f t="shared" si="5"/>
        <v>418.51</v>
      </c>
      <c r="G48" s="69">
        <v>220.47</v>
      </c>
      <c r="H48" s="69">
        <v>59.24</v>
      </c>
      <c r="I48" s="69">
        <v>138.8</v>
      </c>
      <c r="J48" s="69"/>
      <c r="K48" s="69">
        <f t="shared" si="6"/>
        <v>23741.258273398485</v>
      </c>
      <c r="L48" s="69">
        <f t="shared" si="6"/>
        <v>26046.582301446906</v>
      </c>
      <c r="M48" s="69">
        <f t="shared" si="6"/>
        <v>21837.103308575286</v>
      </c>
      <c r="N48" s="69">
        <f t="shared" si="6"/>
        <v>20892.1757925072</v>
      </c>
      <c r="O48" s="69">
        <f t="shared" si="7"/>
        <v>9935.954</v>
      </c>
      <c r="P48" s="69">
        <v>5742.49</v>
      </c>
      <c r="Q48" s="69">
        <v>1293.63</v>
      </c>
      <c r="R48" s="70">
        <v>2899.834</v>
      </c>
      <c r="S48" s="75" t="s">
        <v>72</v>
      </c>
    </row>
    <row r="49" spans="1:19" s="2" customFormat="1" ht="13.5" customHeight="1">
      <c r="A49" s="74" t="s">
        <v>73</v>
      </c>
      <c r="B49" s="69">
        <f t="shared" si="4"/>
        <v>183.46</v>
      </c>
      <c r="C49" s="69">
        <v>94.8</v>
      </c>
      <c r="D49" s="72">
        <v>69.64</v>
      </c>
      <c r="E49" s="69">
        <v>19.02</v>
      </c>
      <c r="F49" s="69">
        <f t="shared" si="5"/>
        <v>183.46</v>
      </c>
      <c r="G49" s="69">
        <v>94.8</v>
      </c>
      <c r="H49" s="72">
        <v>69.64</v>
      </c>
      <c r="I49" s="69">
        <v>19.02</v>
      </c>
      <c r="J49" s="69"/>
      <c r="K49" s="69">
        <f t="shared" si="6"/>
        <v>18934.803226861437</v>
      </c>
      <c r="L49" s="69">
        <f t="shared" si="6"/>
        <v>20076.603375527426</v>
      </c>
      <c r="M49" s="69">
        <f t="shared" si="6"/>
        <v>17340.89603676048</v>
      </c>
      <c r="N49" s="69">
        <f t="shared" si="6"/>
        <v>19079.75814931651</v>
      </c>
      <c r="O49" s="69">
        <f t="shared" si="7"/>
        <v>3473.7789999999995</v>
      </c>
      <c r="P49" s="69">
        <v>1903.262</v>
      </c>
      <c r="Q49" s="69">
        <v>1207.62</v>
      </c>
      <c r="R49" s="70">
        <v>362.897</v>
      </c>
      <c r="S49" s="75" t="s">
        <v>74</v>
      </c>
    </row>
    <row r="50" spans="1:19" s="2" customFormat="1" ht="13.5" customHeight="1">
      <c r="A50" s="74" t="s">
        <v>75</v>
      </c>
      <c r="B50" s="69">
        <f t="shared" si="4"/>
        <v>90.36</v>
      </c>
      <c r="C50" s="69">
        <v>33.63</v>
      </c>
      <c r="D50" s="72">
        <v>35.15</v>
      </c>
      <c r="E50" s="69">
        <v>21.58</v>
      </c>
      <c r="F50" s="69">
        <f t="shared" si="5"/>
        <v>89.81</v>
      </c>
      <c r="G50" s="69">
        <v>33.63</v>
      </c>
      <c r="H50" s="72">
        <v>35.15</v>
      </c>
      <c r="I50" s="69">
        <v>21.03</v>
      </c>
      <c r="J50" s="69"/>
      <c r="K50" s="69">
        <f t="shared" si="6"/>
        <v>30974.20109119252</v>
      </c>
      <c r="L50" s="69">
        <f t="shared" si="6"/>
        <v>35178.382396669644</v>
      </c>
      <c r="M50" s="69">
        <f t="shared" si="6"/>
        <v>31797.83783783784</v>
      </c>
      <c r="N50" s="69">
        <f t="shared" si="6"/>
        <v>22874.465049928673</v>
      </c>
      <c r="O50" s="69">
        <f t="shared" si="7"/>
        <v>2781.793</v>
      </c>
      <c r="P50" s="69">
        <v>1183.049</v>
      </c>
      <c r="Q50" s="69">
        <v>1117.694</v>
      </c>
      <c r="R50" s="70">
        <v>481.05</v>
      </c>
      <c r="S50" s="75" t="s">
        <v>76</v>
      </c>
    </row>
    <row r="51" spans="1:19" s="2" customFormat="1" ht="13.5" customHeight="1">
      <c r="A51" s="74" t="s">
        <v>77</v>
      </c>
      <c r="B51" s="69">
        <f t="shared" si="4"/>
        <v>168.87</v>
      </c>
      <c r="C51" s="69">
        <v>41.27</v>
      </c>
      <c r="D51" s="72">
        <v>73.19</v>
      </c>
      <c r="E51" s="69">
        <v>54.41</v>
      </c>
      <c r="F51" s="69">
        <f t="shared" si="5"/>
        <v>168.87</v>
      </c>
      <c r="G51" s="69">
        <v>41.27</v>
      </c>
      <c r="H51" s="72">
        <v>73.19</v>
      </c>
      <c r="I51" s="69">
        <v>54.41</v>
      </c>
      <c r="J51" s="69"/>
      <c r="K51" s="69">
        <f t="shared" si="6"/>
        <v>16245.56167466098</v>
      </c>
      <c r="L51" s="69">
        <f t="shared" si="6"/>
        <v>14909.692270414344</v>
      </c>
      <c r="M51" s="69">
        <f t="shared" si="6"/>
        <v>16892.33501844514</v>
      </c>
      <c r="N51" s="69">
        <f t="shared" si="6"/>
        <v>16388.807204557987</v>
      </c>
      <c r="O51" s="69">
        <f t="shared" si="7"/>
        <v>2743.388</v>
      </c>
      <c r="P51" s="69">
        <v>615.323</v>
      </c>
      <c r="Q51" s="69">
        <v>1236.35</v>
      </c>
      <c r="R51" s="70">
        <v>891.715</v>
      </c>
      <c r="S51" s="75" t="s">
        <v>78</v>
      </c>
    </row>
    <row r="52" spans="1:19" s="2" customFormat="1" ht="13.5" customHeight="1">
      <c r="A52" s="74" t="s">
        <v>79</v>
      </c>
      <c r="B52" s="69">
        <f t="shared" si="4"/>
        <v>11.03</v>
      </c>
      <c r="C52" s="69">
        <v>11.03</v>
      </c>
      <c r="D52" s="72">
        <v>0</v>
      </c>
      <c r="E52" s="69">
        <v>0</v>
      </c>
      <c r="F52" s="69">
        <f t="shared" si="5"/>
        <v>11.03</v>
      </c>
      <c r="G52" s="69">
        <v>11.03</v>
      </c>
      <c r="H52" s="72">
        <v>0</v>
      </c>
      <c r="I52" s="69">
        <v>0</v>
      </c>
      <c r="J52" s="69"/>
      <c r="K52" s="69">
        <f>(O52/F52)*1000</f>
        <v>7304.170444242974</v>
      </c>
      <c r="L52" s="69">
        <f>(P52/G52)*1000</f>
        <v>7304.170444242974</v>
      </c>
      <c r="M52" s="69">
        <v>0</v>
      </c>
      <c r="N52" s="69">
        <v>0</v>
      </c>
      <c r="O52" s="69">
        <f t="shared" si="7"/>
        <v>80.565</v>
      </c>
      <c r="P52" s="69">
        <v>80.565</v>
      </c>
      <c r="Q52" s="69">
        <v>0</v>
      </c>
      <c r="R52" s="70">
        <v>0</v>
      </c>
      <c r="S52" s="75" t="s">
        <v>80</v>
      </c>
    </row>
    <row r="53" spans="1:19" s="2" customFormat="1" ht="13.5" customHeight="1">
      <c r="A53" s="74"/>
      <c r="B53" s="69"/>
      <c r="C53" s="69"/>
      <c r="D53" s="72"/>
      <c r="E53" s="69"/>
      <c r="F53" s="69"/>
      <c r="G53" s="69"/>
      <c r="H53" s="72"/>
      <c r="I53" s="69"/>
      <c r="J53" s="69"/>
      <c r="K53" s="69"/>
      <c r="L53" s="69"/>
      <c r="M53" s="69"/>
      <c r="N53" s="69"/>
      <c r="O53" s="69"/>
      <c r="P53" s="69"/>
      <c r="Q53" s="69"/>
      <c r="R53" s="70"/>
      <c r="S53" s="75"/>
    </row>
    <row r="54" spans="1:19" s="2" customFormat="1" ht="13.5" customHeight="1">
      <c r="A54" s="74" t="s">
        <v>81</v>
      </c>
      <c r="B54" s="69">
        <f>SUM(C54:E54)</f>
        <v>0</v>
      </c>
      <c r="C54" s="69">
        <v>0</v>
      </c>
      <c r="D54" s="72">
        <v>0</v>
      </c>
      <c r="E54" s="69">
        <v>0</v>
      </c>
      <c r="F54" s="69">
        <f>SUM(G54:I54)</f>
        <v>0</v>
      </c>
      <c r="G54" s="69">
        <v>0</v>
      </c>
      <c r="H54" s="72">
        <v>0</v>
      </c>
      <c r="I54" s="69">
        <v>0</v>
      </c>
      <c r="J54" s="69"/>
      <c r="K54" s="69">
        <v>0</v>
      </c>
      <c r="L54" s="69">
        <v>0</v>
      </c>
      <c r="M54" s="69">
        <v>0</v>
      </c>
      <c r="N54" s="69">
        <v>0</v>
      </c>
      <c r="O54" s="69">
        <f>SUM(P54:R54)</f>
        <v>0</v>
      </c>
      <c r="P54" s="69">
        <v>0</v>
      </c>
      <c r="Q54" s="69">
        <v>0</v>
      </c>
      <c r="R54" s="70">
        <v>0</v>
      </c>
      <c r="S54" s="75" t="s">
        <v>21</v>
      </c>
    </row>
    <row r="55" spans="1:19" s="2" customFormat="1" ht="13.5" customHeight="1">
      <c r="A55" s="74" t="s">
        <v>82</v>
      </c>
      <c r="B55" s="69">
        <f>SUM(C55:E55)</f>
        <v>0.7</v>
      </c>
      <c r="C55" s="69">
        <v>0.2</v>
      </c>
      <c r="D55" s="72">
        <v>0</v>
      </c>
      <c r="E55" s="69">
        <v>0.5</v>
      </c>
      <c r="F55" s="69">
        <f>SUM(G55:I55)</f>
        <v>0.7</v>
      </c>
      <c r="G55" s="69">
        <v>0.2</v>
      </c>
      <c r="H55" s="72">
        <v>0</v>
      </c>
      <c r="I55" s="69">
        <v>0.5</v>
      </c>
      <c r="J55" s="69"/>
      <c r="K55" s="69">
        <f aca="true" t="shared" si="8" ref="K55:L58">(O55/F55)*1000</f>
        <v>12857.142857142857</v>
      </c>
      <c r="L55" s="69">
        <f t="shared" si="8"/>
        <v>10000</v>
      </c>
      <c r="M55" s="69">
        <v>0</v>
      </c>
      <c r="N55" s="69">
        <f>(R55/I55)*1000</f>
        <v>14000</v>
      </c>
      <c r="O55" s="69">
        <f>SUM(P55:R55)</f>
        <v>9</v>
      </c>
      <c r="P55" s="69">
        <v>2</v>
      </c>
      <c r="Q55" s="69">
        <v>0</v>
      </c>
      <c r="R55" s="70">
        <v>7</v>
      </c>
      <c r="S55" s="75" t="s">
        <v>22</v>
      </c>
    </row>
    <row r="56" spans="1:19" s="2" customFormat="1" ht="13.5" customHeight="1">
      <c r="A56" s="74" t="s">
        <v>83</v>
      </c>
      <c r="B56" s="69">
        <f>SUM(C56:E56)</f>
        <v>4.8</v>
      </c>
      <c r="C56" s="69">
        <v>1.2</v>
      </c>
      <c r="D56" s="72">
        <v>1.8</v>
      </c>
      <c r="E56" s="69">
        <v>1.8</v>
      </c>
      <c r="F56" s="69">
        <f>SUM(G56:I56)</f>
        <v>4.8</v>
      </c>
      <c r="G56" s="69">
        <v>1.2</v>
      </c>
      <c r="H56" s="72">
        <v>1.8</v>
      </c>
      <c r="I56" s="69">
        <v>1.8</v>
      </c>
      <c r="J56" s="69"/>
      <c r="K56" s="69">
        <f t="shared" si="8"/>
        <v>33479.166666666664</v>
      </c>
      <c r="L56" s="69">
        <f t="shared" si="8"/>
        <v>34916.666666666664</v>
      </c>
      <c r="M56" s="69">
        <f>(Q56/H56)*1000</f>
        <v>25999.999999999996</v>
      </c>
      <c r="N56" s="69">
        <f>(R56/I56)*1000</f>
        <v>40000</v>
      </c>
      <c r="O56" s="69">
        <f>SUM(P56:R56)</f>
        <v>160.7</v>
      </c>
      <c r="P56" s="69">
        <v>41.9</v>
      </c>
      <c r="Q56" s="69">
        <v>46.8</v>
      </c>
      <c r="R56" s="70">
        <v>72</v>
      </c>
      <c r="S56" s="75" t="s">
        <v>23</v>
      </c>
    </row>
    <row r="57" spans="1:19" s="2" customFormat="1" ht="13.5" customHeight="1">
      <c r="A57" s="74" t="s">
        <v>84</v>
      </c>
      <c r="B57" s="69">
        <f>SUM(C57:E57)</f>
        <v>13</v>
      </c>
      <c r="C57" s="69">
        <v>6</v>
      </c>
      <c r="D57" s="72">
        <v>2</v>
      </c>
      <c r="E57" s="69">
        <v>5</v>
      </c>
      <c r="F57" s="69">
        <f>SUM(G57:I57)</f>
        <v>13</v>
      </c>
      <c r="G57" s="69">
        <v>6</v>
      </c>
      <c r="H57" s="72">
        <v>2</v>
      </c>
      <c r="I57" s="69">
        <v>5</v>
      </c>
      <c r="J57" s="69"/>
      <c r="K57" s="69">
        <f t="shared" si="8"/>
        <v>11000</v>
      </c>
      <c r="L57" s="69">
        <f t="shared" si="8"/>
        <v>11000</v>
      </c>
      <c r="M57" s="69">
        <f>(Q57/H57)*1000</f>
        <v>11000</v>
      </c>
      <c r="N57" s="69">
        <f>(R57/I57)*1000</f>
        <v>11000</v>
      </c>
      <c r="O57" s="69">
        <f>SUM(P57:R57)</f>
        <v>143</v>
      </c>
      <c r="P57" s="69">
        <v>66</v>
      </c>
      <c r="Q57" s="69">
        <v>22</v>
      </c>
      <c r="R57" s="70">
        <v>55</v>
      </c>
      <c r="S57" s="75" t="s">
        <v>24</v>
      </c>
    </row>
    <row r="58" spans="1:19" s="2" customFormat="1" ht="13.5" customHeight="1">
      <c r="A58" s="74" t="s">
        <v>85</v>
      </c>
      <c r="B58" s="69">
        <f>SUM(C58:E58)</f>
        <v>92.19999999999999</v>
      </c>
      <c r="C58" s="69">
        <v>50.8</v>
      </c>
      <c r="D58" s="72">
        <v>9.8</v>
      </c>
      <c r="E58" s="69">
        <v>31.6</v>
      </c>
      <c r="F58" s="69">
        <f>SUM(G58:I58)</f>
        <v>90.39999999999999</v>
      </c>
      <c r="G58" s="69">
        <v>50.8</v>
      </c>
      <c r="H58" s="72">
        <v>9.8</v>
      </c>
      <c r="I58" s="69">
        <v>29.8</v>
      </c>
      <c r="J58" s="69"/>
      <c r="K58" s="69">
        <f t="shared" si="8"/>
        <v>22245.57522123894</v>
      </c>
      <c r="L58" s="69">
        <f t="shared" si="8"/>
        <v>21062.992125984252</v>
      </c>
      <c r="M58" s="69">
        <f>(Q58/H58)*1000</f>
        <v>20000</v>
      </c>
      <c r="N58" s="69">
        <f>(R58/I58)*1000</f>
        <v>25000</v>
      </c>
      <c r="O58" s="69">
        <f>SUM(P58:R58)</f>
        <v>2011</v>
      </c>
      <c r="P58" s="69">
        <v>1070</v>
      </c>
      <c r="Q58" s="69">
        <v>196</v>
      </c>
      <c r="R58" s="70">
        <v>745</v>
      </c>
      <c r="S58" s="75" t="s">
        <v>25</v>
      </c>
    </row>
    <row r="59" spans="1:19" s="2" customFormat="1" ht="5.25" customHeight="1">
      <c r="A59" s="74"/>
      <c r="B59" s="77"/>
      <c r="C59" s="77"/>
      <c r="D59" s="77"/>
      <c r="E59" s="77"/>
      <c r="F59" s="77"/>
      <c r="G59" s="77"/>
      <c r="H59" s="77"/>
      <c r="I59" s="77"/>
      <c r="J59" s="29"/>
      <c r="K59" s="77"/>
      <c r="L59" s="77"/>
      <c r="M59" s="77"/>
      <c r="N59" s="77"/>
      <c r="O59" s="77"/>
      <c r="P59" s="77"/>
      <c r="Q59" s="77"/>
      <c r="R59" s="78"/>
      <c r="S59" s="79"/>
    </row>
    <row r="60" spans="1:18" s="20" customFormat="1" ht="9" customHeight="1">
      <c r="A60" s="80" t="s">
        <v>86</v>
      </c>
      <c r="K60" s="81" t="s">
        <v>87</v>
      </c>
      <c r="R60" s="82"/>
    </row>
    <row r="61" s="20" customFormat="1" ht="13.5" customHeight="1">
      <c r="R61" s="82"/>
    </row>
    <row r="62" s="20" customFormat="1" ht="13.5" customHeight="1">
      <c r="R62" s="82"/>
    </row>
    <row r="63" s="20" customFormat="1" ht="13.5" customHeight="1">
      <c r="R63" s="82"/>
    </row>
    <row r="64" s="20" customFormat="1" ht="6" customHeight="1">
      <c r="R64" s="82"/>
    </row>
    <row r="65" spans="2:23" ht="15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82"/>
      <c r="S65" s="20"/>
      <c r="T65" s="20"/>
      <c r="U65" s="20"/>
      <c r="V65" s="20"/>
      <c r="W65" s="20"/>
    </row>
    <row r="66" spans="2:23" ht="15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82"/>
      <c r="S66" s="20"/>
      <c r="T66" s="20"/>
      <c r="U66" s="20"/>
      <c r="V66" s="20"/>
      <c r="W66" s="20"/>
    </row>
    <row r="67" spans="2:23" ht="15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82"/>
      <c r="S67" s="20"/>
      <c r="T67" s="20"/>
      <c r="U67" s="20"/>
      <c r="V67" s="20"/>
      <c r="W67" s="20"/>
    </row>
    <row r="68" spans="2:23" ht="15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82"/>
      <c r="S68" s="20"/>
      <c r="T68" s="20"/>
      <c r="U68" s="20"/>
      <c r="V68" s="20"/>
      <c r="W68" s="20"/>
    </row>
    <row r="69" spans="2:23" ht="15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82"/>
      <c r="S69" s="20"/>
      <c r="T69" s="20"/>
      <c r="U69" s="20"/>
      <c r="V69" s="20"/>
      <c r="W69" s="20"/>
    </row>
    <row r="70" spans="2:23" ht="15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ht="15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ht="15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ht="15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ht="15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ht="15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ht="15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23" ht="15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2:23" ht="15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2:23" ht="15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2:23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 ht="15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 ht="15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 ht="15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ht="15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5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ht="15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ht="15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 ht="15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 ht="15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 ht="15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 ht="15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 ht="15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</sheetData>
  <mergeCells count="7">
    <mergeCell ref="A7:A8"/>
    <mergeCell ref="S7:S8"/>
    <mergeCell ref="O7:R7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2002-07-08T01:47:23Z</dcterms:created>
  <dcterms:modified xsi:type="dcterms:W3CDTF">2002-07-08T01:47:24Z</dcterms:modified>
  <cp:category/>
  <cp:version/>
  <cp:contentType/>
  <cp:contentStatus/>
</cp:coreProperties>
</file>