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西瓜" sheetId="1" r:id="rId1"/>
  </sheets>
  <definedNames/>
  <calcPr fullCalcOnLoad="1"/>
</workbook>
</file>

<file path=xl/sharedStrings.xml><?xml version="1.0" encoding="utf-8"?>
<sst xmlns="http://schemas.openxmlformats.org/spreadsheetml/2006/main" count="138" uniqueCount="89">
  <si>
    <t>Watermelons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</si>
  <si>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</si>
  <si>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</si>
  <si>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</si>
  <si>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</si>
  <si>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</si>
  <si>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</si>
  <si>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</si>
  <si>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</si>
  <si>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</si>
  <si>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</si>
  <si>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</si>
  <si>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</si>
  <si>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</si>
  <si>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</si>
  <si>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</si>
  <si>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</si>
  <si>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</si>
  <si>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</si>
  <si>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</si>
  <si>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</si>
  <si>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</si>
  <si>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</si>
  <si>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</si>
  <si>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</si>
  <si>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</si>
  <si>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80    90</t>
    </r>
    <r>
      <rPr>
        <sz val="8"/>
        <rFont val="標楷體"/>
        <family val="4"/>
      </rPr>
      <t>年農業統計年報</t>
    </r>
  </si>
  <si>
    <t xml:space="preserve">AG. STATISTICS YEARBOOK 2001        81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</si>
  <si>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</si>
  <si>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</si>
  <si>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(15) </t>
    </r>
    <r>
      <rPr>
        <sz val="10"/>
        <rFont val="標楷體"/>
        <family val="4"/>
      </rPr>
      <t>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瓜</t>
    </r>
  </si>
  <si>
    <t xml:space="preserve">  (15) Watermelons</t>
  </si>
  <si>
    <r>
      <t>西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標楷體"/>
        <family val="4"/>
      </rPr>
      <t>瓜</t>
    </r>
  </si>
  <si>
    <r>
      <t>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</si>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</sst>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7" applyFont="1" applyAlignment="1">
      <alignment horizontal="center" vertical="top"/>
      <protection/>
    </xf>
    <xf numFmtId="0" fontId="9" fillId="0" borderId="0" xfId="16" applyFont="1" applyBorder="1" applyAlignment="1">
      <alignment/>
      <protection/>
    </xf>
    <xf numFmtId="0" fontId="9" fillId="0" borderId="0" xfId="16" applyFont="1" applyAlignment="1">
      <alignment/>
      <protection/>
    </xf>
    <xf numFmtId="0" fontId="11" fillId="0" borderId="0" xfId="17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7" xfId="16" applyFont="1" applyBorder="1" applyAlignment="1">
      <alignment horizontal="center"/>
      <protection/>
    </xf>
    <xf numFmtId="0" fontId="7" fillId="0" borderId="3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5" applyFont="1" applyBorder="1" applyAlignment="1">
      <alignment horizontal="center"/>
      <protection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9" xfId="16" applyFont="1" applyBorder="1">
      <alignment/>
      <protection/>
    </xf>
    <xf numFmtId="0" fontId="7" fillId="0" borderId="10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0" fontId="15" fillId="0" borderId="8" xfId="17" applyFont="1" applyBorder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183" fontId="7" fillId="0" borderId="0" xfId="16" applyNumberFormat="1" applyFont="1" applyAlignment="1" applyProtection="1">
      <alignment horizontal="right"/>
      <protection locked="0"/>
    </xf>
    <xf numFmtId="183" fontId="7" fillId="0" borderId="2" xfId="16" applyNumberFormat="1" applyFont="1" applyBorder="1" applyAlignment="1" applyProtection="1">
      <alignment horizontal="right"/>
      <protection locked="0"/>
    </xf>
    <xf numFmtId="0" fontId="7" fillId="0" borderId="0" xfId="16" applyFont="1" applyAlignment="1">
      <alignment horizontal="left" indent="1"/>
      <protection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9" xfId="16" applyFont="1" applyBorder="1" applyAlignment="1">
      <alignment horizontal="left" indent="1"/>
      <protection/>
    </xf>
    <xf numFmtId="0" fontId="7" fillId="0" borderId="1" xfId="16" applyFont="1" applyBorder="1" applyAlignment="1">
      <alignment horizontal="left" indent="1"/>
      <protection/>
    </xf>
    <xf numFmtId="0" fontId="7" fillId="0" borderId="11" xfId="0" applyFont="1" applyBorder="1" applyAlignment="1">
      <alignment vertical="center"/>
    </xf>
    <xf numFmtId="0" fontId="7" fillId="0" borderId="0" xfId="16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16" applyFont="1" applyAlignment="1">
      <alignment horizontal="left" vertical="center" indent="1"/>
      <protection/>
    </xf>
    <xf numFmtId="0" fontId="12" fillId="0" borderId="0" xfId="16" applyFont="1">
      <alignment/>
      <protection/>
    </xf>
  </cellXfs>
  <cellStyles count="12">
    <cellStyle name="Normal" xfId="0"/>
    <cellStyle name="一般_263" xfId="15"/>
    <cellStyle name="一般_26F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442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442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677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677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44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D1">
      <selection activeCell="S27" sqref="S27"/>
    </sheetView>
  </sheetViews>
  <sheetFormatPr defaultColWidth="9.00390625" defaultRowHeight="16.5"/>
  <cols>
    <col min="1" max="1" width="18.875" style="83" customWidth="1"/>
    <col min="2" max="9" width="8.125" style="83" customWidth="1"/>
    <col min="10" max="10" width="16.125" style="83" customWidth="1"/>
    <col min="11" max="18" width="8.125" style="83" customWidth="1"/>
    <col min="19" max="19" width="18.875" style="83" customWidth="1"/>
    <col min="20" max="16384" width="9.50390625" style="83" customWidth="1"/>
  </cols>
  <sheetData>
    <row r="1" spans="1:19" s="2" customFormat="1" ht="10.5" customHeight="1">
      <c r="A1" s="1" t="s">
        <v>26</v>
      </c>
      <c r="Q1" s="3"/>
      <c r="S1" s="3" t="s">
        <v>27</v>
      </c>
    </row>
    <row r="2" spans="1:19" s="6" customFormat="1" ht="27" customHeight="1">
      <c r="A2" s="4" t="s">
        <v>28</v>
      </c>
      <c r="B2" s="4"/>
      <c r="C2" s="4"/>
      <c r="D2" s="4"/>
      <c r="E2" s="4"/>
      <c r="F2" s="4"/>
      <c r="G2" s="4"/>
      <c r="H2" s="4"/>
      <c r="I2" s="4"/>
      <c r="J2" s="5"/>
      <c r="K2" s="4" t="s">
        <v>29</v>
      </c>
      <c r="L2" s="4"/>
      <c r="M2" s="4"/>
      <c r="N2" s="4"/>
      <c r="O2" s="4"/>
      <c r="P2" s="4"/>
      <c r="Q2" s="4"/>
      <c r="R2" s="4"/>
      <c r="S2" s="4"/>
    </row>
    <row r="3" spans="1:19" s="9" customFormat="1" ht="18" customHeight="1">
      <c r="A3" s="7" t="s">
        <v>30</v>
      </c>
      <c r="B3" s="7"/>
      <c r="C3" s="7"/>
      <c r="D3" s="7"/>
      <c r="E3" s="7"/>
      <c r="F3" s="7"/>
      <c r="G3" s="7"/>
      <c r="H3" s="7"/>
      <c r="I3" s="7"/>
      <c r="J3" s="8"/>
      <c r="K3" s="7" t="s">
        <v>31</v>
      </c>
      <c r="L3" s="7"/>
      <c r="M3" s="7"/>
      <c r="N3" s="7"/>
      <c r="O3" s="7"/>
      <c r="P3" s="7"/>
      <c r="Q3" s="7"/>
      <c r="R3" s="7"/>
      <c r="S3" s="7"/>
    </row>
    <row r="4" spans="1:19" s="12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</row>
    <row r="5" spans="1:19" s="20" customFormat="1" ht="12" customHeight="1">
      <c r="A5" s="13"/>
      <c r="B5" s="14" t="s">
        <v>32</v>
      </c>
      <c r="C5" s="15"/>
      <c r="D5" s="15"/>
      <c r="E5" s="15"/>
      <c r="F5" s="15"/>
      <c r="G5" s="15"/>
      <c r="H5" s="15"/>
      <c r="I5" s="15"/>
      <c r="J5" s="16"/>
      <c r="K5" s="17" t="s">
        <v>0</v>
      </c>
      <c r="L5" s="15"/>
      <c r="M5" s="15"/>
      <c r="N5" s="18"/>
      <c r="O5" s="15"/>
      <c r="P5" s="15"/>
      <c r="Q5" s="15"/>
      <c r="R5" s="17"/>
      <c r="S5" s="19"/>
    </row>
    <row r="6" spans="1:19" s="20" customFormat="1" ht="9.75" customHeight="1">
      <c r="A6" s="13"/>
      <c r="B6" s="21" t="s">
        <v>33</v>
      </c>
      <c r="C6" s="22"/>
      <c r="D6" s="23"/>
      <c r="E6" s="24"/>
      <c r="F6" s="21" t="s">
        <v>34</v>
      </c>
      <c r="G6" s="22"/>
      <c r="H6" s="23"/>
      <c r="I6" s="24"/>
      <c r="J6" s="19"/>
      <c r="K6" s="21" t="s">
        <v>35</v>
      </c>
      <c r="L6" s="23"/>
      <c r="M6" s="23"/>
      <c r="N6" s="24"/>
      <c r="O6" s="21" t="s">
        <v>36</v>
      </c>
      <c r="P6" s="23"/>
      <c r="Q6" s="23"/>
      <c r="R6" s="25"/>
      <c r="S6" s="19"/>
    </row>
    <row r="7" spans="1:19" s="20" customFormat="1" ht="9.75" customHeight="1">
      <c r="A7" s="26" t="s">
        <v>37</v>
      </c>
      <c r="B7" s="27" t="s">
        <v>1</v>
      </c>
      <c r="C7" s="27"/>
      <c r="D7" s="27"/>
      <c r="E7" s="28"/>
      <c r="F7" s="27" t="s">
        <v>2</v>
      </c>
      <c r="G7" s="18"/>
      <c r="H7" s="27"/>
      <c r="I7" s="28"/>
      <c r="J7" s="29"/>
      <c r="K7" s="27" t="s">
        <v>3</v>
      </c>
      <c r="L7" s="27"/>
      <c r="M7" s="27"/>
      <c r="N7" s="28"/>
      <c r="O7" s="30" t="s">
        <v>4</v>
      </c>
      <c r="P7" s="31"/>
      <c r="Q7" s="31"/>
      <c r="R7" s="32"/>
      <c r="S7" s="33" t="s">
        <v>38</v>
      </c>
    </row>
    <row r="8" spans="1:19" s="20" customFormat="1" ht="9.75" customHeight="1">
      <c r="A8" s="34"/>
      <c r="B8" s="35" t="s">
        <v>39</v>
      </c>
      <c r="C8" s="36" t="s">
        <v>40</v>
      </c>
      <c r="D8" s="36" t="s">
        <v>41</v>
      </c>
      <c r="E8" s="36" t="s">
        <v>42</v>
      </c>
      <c r="F8" s="35" t="s">
        <v>39</v>
      </c>
      <c r="G8" s="36" t="s">
        <v>40</v>
      </c>
      <c r="H8" s="36" t="s">
        <v>41</v>
      </c>
      <c r="I8" s="36" t="s">
        <v>42</v>
      </c>
      <c r="J8" s="37"/>
      <c r="K8" s="38" t="s">
        <v>43</v>
      </c>
      <c r="L8" s="36" t="s">
        <v>40</v>
      </c>
      <c r="M8" s="36" t="s">
        <v>44</v>
      </c>
      <c r="N8" s="36" t="s">
        <v>42</v>
      </c>
      <c r="O8" s="35" t="s">
        <v>45</v>
      </c>
      <c r="P8" s="36" t="s">
        <v>40</v>
      </c>
      <c r="Q8" s="36" t="s">
        <v>44</v>
      </c>
      <c r="R8" s="39" t="s">
        <v>42</v>
      </c>
      <c r="S8" s="40"/>
    </row>
    <row r="9" spans="1:19" s="20" customFormat="1" ht="8.25" customHeight="1">
      <c r="A9" s="13"/>
      <c r="B9" s="38"/>
      <c r="C9" s="38" t="s">
        <v>5</v>
      </c>
      <c r="D9" s="41"/>
      <c r="E9" s="41"/>
      <c r="F9" s="38"/>
      <c r="G9" s="38" t="s">
        <v>5</v>
      </c>
      <c r="H9" s="41"/>
      <c r="I9" s="41"/>
      <c r="J9" s="19"/>
      <c r="K9" s="38"/>
      <c r="L9" s="38" t="s">
        <v>5</v>
      </c>
      <c r="M9" s="41"/>
      <c r="N9" s="41"/>
      <c r="O9" s="38"/>
      <c r="P9" s="38" t="s">
        <v>5</v>
      </c>
      <c r="Q9" s="41"/>
      <c r="R9" s="13"/>
      <c r="S9" s="19"/>
    </row>
    <row r="10" spans="1:19" s="20" customFormat="1" ht="9" customHeight="1">
      <c r="A10" s="42"/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6</v>
      </c>
      <c r="G10" s="43" t="s">
        <v>7</v>
      </c>
      <c r="H10" s="43" t="s">
        <v>8</v>
      </c>
      <c r="I10" s="43" t="s">
        <v>9</v>
      </c>
      <c r="J10" s="37"/>
      <c r="K10" s="43" t="s">
        <v>10</v>
      </c>
      <c r="L10" s="43" t="s">
        <v>7</v>
      </c>
      <c r="M10" s="43" t="s">
        <v>8</v>
      </c>
      <c r="N10" s="43" t="s">
        <v>9</v>
      </c>
      <c r="O10" s="43" t="s">
        <v>6</v>
      </c>
      <c r="P10" s="43" t="s">
        <v>7</v>
      </c>
      <c r="Q10" s="43" t="s">
        <v>8</v>
      </c>
      <c r="R10" s="44" t="s">
        <v>9</v>
      </c>
      <c r="S10" s="45"/>
    </row>
    <row r="11" spans="1:19" s="52" customFormat="1" ht="9" customHeight="1">
      <c r="A11" s="46"/>
      <c r="B11" s="47" t="s">
        <v>11</v>
      </c>
      <c r="C11" s="47" t="s">
        <v>11</v>
      </c>
      <c r="D11" s="47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48"/>
      <c r="K11" s="47" t="s">
        <v>12</v>
      </c>
      <c r="L11" s="47" t="s">
        <v>12</v>
      </c>
      <c r="M11" s="47" t="s">
        <v>12</v>
      </c>
      <c r="N11" s="47" t="s">
        <v>12</v>
      </c>
      <c r="O11" s="47" t="s">
        <v>13</v>
      </c>
      <c r="P11" s="49" t="s">
        <v>13</v>
      </c>
      <c r="Q11" s="47" t="s">
        <v>13</v>
      </c>
      <c r="R11" s="50" t="s">
        <v>13</v>
      </c>
      <c r="S11" s="51"/>
    </row>
    <row r="12" spans="1:19" s="52" customFormat="1" ht="7.5" customHeight="1">
      <c r="A12" s="46"/>
      <c r="B12" s="53" t="s">
        <v>14</v>
      </c>
      <c r="C12" s="53" t="s">
        <v>14</v>
      </c>
      <c r="D12" s="53" t="s">
        <v>14</v>
      </c>
      <c r="E12" s="53" t="s">
        <v>14</v>
      </c>
      <c r="F12" s="53" t="s">
        <v>14</v>
      </c>
      <c r="G12" s="53" t="s">
        <v>14</v>
      </c>
      <c r="H12" s="53" t="s">
        <v>14</v>
      </c>
      <c r="I12" s="53" t="s">
        <v>14</v>
      </c>
      <c r="J12" s="48"/>
      <c r="K12" s="53" t="s">
        <v>15</v>
      </c>
      <c r="L12" s="53" t="s">
        <v>15</v>
      </c>
      <c r="M12" s="53" t="s">
        <v>15</v>
      </c>
      <c r="N12" s="53" t="s">
        <v>15</v>
      </c>
      <c r="O12" s="53" t="s">
        <v>16</v>
      </c>
      <c r="P12" s="53" t="s">
        <v>16</v>
      </c>
      <c r="Q12" s="53" t="s">
        <v>16</v>
      </c>
      <c r="R12" s="54" t="s">
        <v>16</v>
      </c>
      <c r="S12" s="51"/>
    </row>
    <row r="13" spans="1:19" s="52" customFormat="1" ht="3" customHeight="1">
      <c r="A13" s="46"/>
      <c r="B13" s="53"/>
      <c r="C13" s="53"/>
      <c r="D13" s="53"/>
      <c r="E13" s="53"/>
      <c r="F13" s="53"/>
      <c r="G13" s="53"/>
      <c r="H13" s="53"/>
      <c r="I13" s="53"/>
      <c r="J13" s="48"/>
      <c r="K13" s="53"/>
      <c r="L13" s="53"/>
      <c r="M13" s="53"/>
      <c r="N13" s="53"/>
      <c r="O13" s="53"/>
      <c r="P13" s="53"/>
      <c r="Q13" s="53"/>
      <c r="R13" s="54"/>
      <c r="S13" s="51"/>
    </row>
    <row r="14" spans="1:18" s="20" customFormat="1" ht="2.25" customHeight="1">
      <c r="A14" s="13"/>
      <c r="J14" s="19"/>
      <c r="R14" s="13"/>
    </row>
    <row r="15" spans="1:19" s="20" customFormat="1" ht="9.75" customHeight="1" hidden="1">
      <c r="A15" s="39" t="str">
        <f>"民  國    "&amp;A1703&amp;"        年"</f>
        <v>民  國            年</v>
      </c>
      <c r="B15" s="55">
        <v>19585</v>
      </c>
      <c r="C15" s="55">
        <v>3136</v>
      </c>
      <c r="D15" s="55">
        <v>12352</v>
      </c>
      <c r="E15" s="55">
        <v>4097</v>
      </c>
      <c r="F15" s="55">
        <v>19045</v>
      </c>
      <c r="G15" s="55">
        <v>3136</v>
      </c>
      <c r="H15" s="55">
        <v>12018</v>
      </c>
      <c r="I15" s="55">
        <v>3891</v>
      </c>
      <c r="J15" s="56"/>
      <c r="K15" s="55">
        <v>13409</v>
      </c>
      <c r="L15" s="55">
        <v>14827</v>
      </c>
      <c r="M15" s="55">
        <v>13005</v>
      </c>
      <c r="N15" s="55">
        <v>13514</v>
      </c>
      <c r="O15" s="55">
        <v>255371</v>
      </c>
      <c r="P15" s="55">
        <v>46502</v>
      </c>
      <c r="Q15" s="55">
        <v>156294</v>
      </c>
      <c r="R15" s="57">
        <v>52575</v>
      </c>
      <c r="S15" s="58" t="e">
        <f>"        "&amp;A16+1910</f>
        <v>#VALUE!</v>
      </c>
    </row>
    <row r="16" spans="1:19" s="20" customFormat="1" ht="9.75" customHeight="1" hidden="1">
      <c r="A16" s="59" t="s">
        <v>46</v>
      </c>
      <c r="B16" s="55">
        <v>21762</v>
      </c>
      <c r="C16" s="55">
        <v>3022</v>
      </c>
      <c r="D16" s="55">
        <v>13370</v>
      </c>
      <c r="E16" s="55">
        <v>5370</v>
      </c>
      <c r="F16" s="55">
        <v>21549</v>
      </c>
      <c r="G16" s="55">
        <v>3021</v>
      </c>
      <c r="H16" s="55">
        <v>13285</v>
      </c>
      <c r="I16" s="55">
        <v>5243</v>
      </c>
      <c r="J16" s="55"/>
      <c r="K16" s="55">
        <v>16244</v>
      </c>
      <c r="L16" s="55">
        <v>13945</v>
      </c>
      <c r="M16" s="55">
        <v>16729</v>
      </c>
      <c r="N16" s="55">
        <v>16340</v>
      </c>
      <c r="O16" s="55">
        <v>350038</v>
      </c>
      <c r="P16" s="55">
        <v>42118</v>
      </c>
      <c r="Q16" s="55">
        <v>222247</v>
      </c>
      <c r="R16" s="57">
        <v>85673</v>
      </c>
      <c r="S16" s="60">
        <v>1991</v>
      </c>
    </row>
    <row r="17" spans="1:19" s="20" customFormat="1" ht="9.75" customHeight="1">
      <c r="A17" s="59" t="s">
        <v>47</v>
      </c>
      <c r="B17" s="55">
        <v>21022</v>
      </c>
      <c r="C17" s="55">
        <v>2539</v>
      </c>
      <c r="D17" s="55">
        <v>13510</v>
      </c>
      <c r="E17" s="55">
        <v>4973</v>
      </c>
      <c r="F17" s="55">
        <v>20198</v>
      </c>
      <c r="G17" s="55">
        <v>2425</v>
      </c>
      <c r="H17" s="55">
        <v>13462</v>
      </c>
      <c r="I17" s="55">
        <v>4311</v>
      </c>
      <c r="J17" s="55"/>
      <c r="K17" s="55">
        <v>16690</v>
      </c>
      <c r="L17" s="55">
        <v>13788</v>
      </c>
      <c r="M17" s="55">
        <v>16956</v>
      </c>
      <c r="N17" s="55">
        <v>17491</v>
      </c>
      <c r="O17" s="55">
        <v>337100</v>
      </c>
      <c r="P17" s="55">
        <v>33436</v>
      </c>
      <c r="Q17" s="55">
        <v>228259</v>
      </c>
      <c r="R17" s="57">
        <v>75405</v>
      </c>
      <c r="S17" s="60">
        <v>1992</v>
      </c>
    </row>
    <row r="18" spans="1:19" s="20" customFormat="1" ht="9.75" customHeight="1">
      <c r="A18" s="61">
        <v>82</v>
      </c>
      <c r="B18" s="55">
        <v>22763</v>
      </c>
      <c r="C18" s="55">
        <v>2958</v>
      </c>
      <c r="D18" s="55">
        <v>13797</v>
      </c>
      <c r="E18" s="55">
        <v>6008</v>
      </c>
      <c r="F18" s="55">
        <v>20537</v>
      </c>
      <c r="G18" s="55">
        <v>2466</v>
      </c>
      <c r="H18" s="55">
        <v>12064</v>
      </c>
      <c r="I18" s="55">
        <v>6007</v>
      </c>
      <c r="J18" s="55"/>
      <c r="K18" s="55">
        <v>17073</v>
      </c>
      <c r="L18" s="55">
        <v>14621</v>
      </c>
      <c r="M18" s="55">
        <v>15974</v>
      </c>
      <c r="N18" s="55">
        <v>20289</v>
      </c>
      <c r="O18" s="55">
        <v>350579</v>
      </c>
      <c r="P18" s="55">
        <v>36031</v>
      </c>
      <c r="Q18" s="55">
        <v>192716</v>
      </c>
      <c r="R18" s="57">
        <v>121832</v>
      </c>
      <c r="S18" s="60">
        <v>1993</v>
      </c>
    </row>
    <row r="19" spans="1:19" s="20" customFormat="1" ht="9.75" customHeight="1">
      <c r="A19" s="61">
        <v>83</v>
      </c>
      <c r="B19" s="55">
        <v>19529</v>
      </c>
      <c r="C19" s="55">
        <v>2405</v>
      </c>
      <c r="D19" s="55">
        <v>12379</v>
      </c>
      <c r="E19" s="55">
        <v>4745</v>
      </c>
      <c r="F19" s="55">
        <v>18851</v>
      </c>
      <c r="G19" s="55">
        <v>2399</v>
      </c>
      <c r="H19" s="55">
        <v>11856</v>
      </c>
      <c r="I19" s="55">
        <v>4596</v>
      </c>
      <c r="J19" s="55"/>
      <c r="K19" s="55">
        <v>15730</v>
      </c>
      <c r="L19" s="55">
        <v>15964</v>
      </c>
      <c r="M19" s="55">
        <v>16408</v>
      </c>
      <c r="N19" s="55">
        <v>13858</v>
      </c>
      <c r="O19" s="55">
        <v>296491</v>
      </c>
      <c r="P19" s="55">
        <v>38293</v>
      </c>
      <c r="Q19" s="55">
        <v>194529</v>
      </c>
      <c r="R19" s="57">
        <v>63669</v>
      </c>
      <c r="S19" s="60">
        <v>1994</v>
      </c>
    </row>
    <row r="20" spans="1:19" s="20" customFormat="1" ht="9.75" customHeight="1">
      <c r="A20" s="61">
        <v>84</v>
      </c>
      <c r="B20" s="55">
        <v>18609</v>
      </c>
      <c r="C20" s="55">
        <v>2024</v>
      </c>
      <c r="D20" s="55">
        <v>12669</v>
      </c>
      <c r="E20" s="55">
        <v>3916</v>
      </c>
      <c r="F20" s="55">
        <v>18363</v>
      </c>
      <c r="G20" s="55">
        <v>1971</v>
      </c>
      <c r="H20" s="55">
        <v>12512</v>
      </c>
      <c r="I20" s="55">
        <v>3880</v>
      </c>
      <c r="J20" s="55"/>
      <c r="K20" s="55">
        <v>16757</v>
      </c>
      <c r="L20" s="55">
        <v>15027</v>
      </c>
      <c r="M20" s="55">
        <v>16902</v>
      </c>
      <c r="N20" s="55">
        <v>17169</v>
      </c>
      <c r="O20" s="55">
        <v>307743</v>
      </c>
      <c r="P20" s="55">
        <v>29610</v>
      </c>
      <c r="Q20" s="55">
        <v>211509</v>
      </c>
      <c r="R20" s="57">
        <v>66624</v>
      </c>
      <c r="S20" s="60">
        <v>1995</v>
      </c>
    </row>
    <row r="21" spans="1:19" s="20" customFormat="1" ht="9.75" customHeight="1">
      <c r="A21" s="61">
        <v>85</v>
      </c>
      <c r="B21" s="55">
        <v>19939</v>
      </c>
      <c r="C21" s="55">
        <v>2285</v>
      </c>
      <c r="D21" s="55">
        <v>13685</v>
      </c>
      <c r="E21" s="55">
        <v>3969</v>
      </c>
      <c r="F21" s="55">
        <v>19429</v>
      </c>
      <c r="G21" s="55">
        <v>2255</v>
      </c>
      <c r="H21" s="55">
        <v>13494</v>
      </c>
      <c r="I21" s="55">
        <v>3680</v>
      </c>
      <c r="J21" s="55"/>
      <c r="K21" s="55">
        <v>17420</v>
      </c>
      <c r="L21" s="55">
        <v>15877</v>
      </c>
      <c r="M21" s="55">
        <v>19063</v>
      </c>
      <c r="N21" s="55">
        <v>12338</v>
      </c>
      <c r="O21" s="55">
        <v>338401</v>
      </c>
      <c r="P21" s="55">
        <v>35787</v>
      </c>
      <c r="Q21" s="55">
        <v>257223</v>
      </c>
      <c r="R21" s="57">
        <v>45391</v>
      </c>
      <c r="S21" s="60">
        <v>1996</v>
      </c>
    </row>
    <row r="22" spans="1:19" s="20" customFormat="1" ht="9.75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7"/>
      <c r="S22" s="60"/>
    </row>
    <row r="23" spans="1:19" s="20" customFormat="1" ht="9.75" customHeight="1">
      <c r="A23" s="61">
        <v>86</v>
      </c>
      <c r="B23" s="55">
        <v>21436</v>
      </c>
      <c r="C23" s="55">
        <v>3036</v>
      </c>
      <c r="D23" s="55">
        <v>14219</v>
      </c>
      <c r="E23" s="55">
        <v>4181</v>
      </c>
      <c r="F23" s="55">
        <v>18735</v>
      </c>
      <c r="G23" s="55">
        <v>3036</v>
      </c>
      <c r="H23" s="55">
        <v>11531</v>
      </c>
      <c r="I23" s="55">
        <v>4168</v>
      </c>
      <c r="J23" s="55"/>
      <c r="K23" s="55">
        <v>16010</v>
      </c>
      <c r="L23" s="55">
        <v>15142</v>
      </c>
      <c r="M23" s="55">
        <v>16212</v>
      </c>
      <c r="N23" s="55">
        <v>16085</v>
      </c>
      <c r="O23" s="55">
        <v>300004</v>
      </c>
      <c r="P23" s="55">
        <v>45987</v>
      </c>
      <c r="Q23" s="55">
        <v>186974</v>
      </c>
      <c r="R23" s="57">
        <v>67043</v>
      </c>
      <c r="S23" s="60">
        <v>1997</v>
      </c>
    </row>
    <row r="24" spans="1:19" s="20" customFormat="1" ht="9.75" customHeight="1">
      <c r="A24" s="62">
        <v>87</v>
      </c>
      <c r="B24" s="55">
        <v>19823</v>
      </c>
      <c r="C24" s="55">
        <v>2944</v>
      </c>
      <c r="D24" s="55">
        <v>12168</v>
      </c>
      <c r="E24" s="55">
        <v>4711</v>
      </c>
      <c r="F24" s="55">
        <v>19034</v>
      </c>
      <c r="G24" s="55">
        <v>2933</v>
      </c>
      <c r="H24" s="55">
        <v>11454</v>
      </c>
      <c r="I24" s="55">
        <v>4647</v>
      </c>
      <c r="J24" s="55"/>
      <c r="K24" s="55">
        <v>16322</v>
      </c>
      <c r="L24" s="55">
        <v>14899</v>
      </c>
      <c r="M24" s="55">
        <v>16784</v>
      </c>
      <c r="N24" s="55">
        <v>16081</v>
      </c>
      <c r="O24" s="55">
        <v>310643</v>
      </c>
      <c r="P24" s="55">
        <v>43702</v>
      </c>
      <c r="Q24" s="55">
        <v>192248</v>
      </c>
      <c r="R24" s="57">
        <v>74693</v>
      </c>
      <c r="S24" s="60">
        <v>1998</v>
      </c>
    </row>
    <row r="25" spans="1:19" s="20" customFormat="1" ht="9.75" customHeight="1">
      <c r="A25" s="61">
        <v>88</v>
      </c>
      <c r="B25" s="55">
        <v>19724</v>
      </c>
      <c r="C25" s="55">
        <v>2303</v>
      </c>
      <c r="D25" s="55">
        <v>13569</v>
      </c>
      <c r="E25" s="55">
        <v>3852</v>
      </c>
      <c r="F25" s="55">
        <v>19420</v>
      </c>
      <c r="G25" s="55">
        <v>2303</v>
      </c>
      <c r="H25" s="55">
        <v>13508</v>
      </c>
      <c r="I25" s="55">
        <v>3609</v>
      </c>
      <c r="J25" s="55"/>
      <c r="K25" s="55">
        <v>19685</v>
      </c>
      <c r="L25" s="55">
        <v>17085</v>
      </c>
      <c r="M25" s="55">
        <v>20564</v>
      </c>
      <c r="N25" s="55">
        <v>18054</v>
      </c>
      <c r="O25" s="55">
        <v>382288</v>
      </c>
      <c r="P25" s="55">
        <v>39330</v>
      </c>
      <c r="Q25" s="55">
        <v>277806</v>
      </c>
      <c r="R25" s="63">
        <v>65152</v>
      </c>
      <c r="S25" s="60">
        <v>1999</v>
      </c>
    </row>
    <row r="26" spans="1:19" s="20" customFormat="1" ht="9.75" customHeight="1">
      <c r="A26" s="61">
        <v>89</v>
      </c>
      <c r="B26" s="55">
        <v>18419</v>
      </c>
      <c r="C26" s="55">
        <v>2631</v>
      </c>
      <c r="D26" s="55">
        <v>11334</v>
      </c>
      <c r="E26" s="55">
        <v>4454</v>
      </c>
      <c r="F26" s="55">
        <v>17357</v>
      </c>
      <c r="G26" s="55">
        <v>2602</v>
      </c>
      <c r="H26" s="55">
        <v>11152</v>
      </c>
      <c r="I26" s="55">
        <v>3603</v>
      </c>
      <c r="J26" s="55"/>
      <c r="K26" s="55">
        <v>20446</v>
      </c>
      <c r="L26" s="55">
        <v>16654</v>
      </c>
      <c r="M26" s="55">
        <v>21709</v>
      </c>
      <c r="N26" s="55">
        <v>19277</v>
      </c>
      <c r="O26" s="55">
        <v>354856</v>
      </c>
      <c r="P26" s="55">
        <v>43306</v>
      </c>
      <c r="Q26" s="55">
        <v>242063</v>
      </c>
      <c r="R26" s="63">
        <v>69487</v>
      </c>
      <c r="S26" s="60">
        <v>2000</v>
      </c>
    </row>
    <row r="27" spans="1:19" s="67" customFormat="1" ht="9.75" customHeight="1">
      <c r="A27" s="64">
        <v>90</v>
      </c>
      <c r="B27" s="65">
        <f aca="true" t="shared" si="0" ref="B27:I27">B29+B31+B33</f>
        <v>17436.02</v>
      </c>
      <c r="C27" s="65">
        <f t="shared" si="0"/>
        <v>2075.78</v>
      </c>
      <c r="D27" s="65">
        <f t="shared" si="0"/>
        <v>11168.369999999997</v>
      </c>
      <c r="E27" s="65">
        <f t="shared" si="0"/>
        <v>4191.87</v>
      </c>
      <c r="F27" s="65">
        <f t="shared" si="0"/>
        <v>16842.059999999998</v>
      </c>
      <c r="G27" s="65">
        <f t="shared" si="0"/>
        <v>1860.18</v>
      </c>
      <c r="H27" s="65">
        <f t="shared" si="0"/>
        <v>11123.109999999999</v>
      </c>
      <c r="I27" s="65">
        <f t="shared" si="0"/>
        <v>3858.77</v>
      </c>
      <c r="J27" s="65"/>
      <c r="K27" s="65">
        <f>(O27/F27)*1000</f>
        <v>19598.650996374552</v>
      </c>
      <c r="L27" s="65">
        <f>(P27/G27)*1000</f>
        <v>15138.933329032674</v>
      </c>
      <c r="M27" s="65">
        <f>(Q27/H27)*1000</f>
        <v>21493.130967867804</v>
      </c>
      <c r="N27" s="65">
        <f>(R27/I27)*1000</f>
        <v>16287.587754647206</v>
      </c>
      <c r="O27" s="65">
        <f>O29+O31+O33</f>
        <v>330081.65599999996</v>
      </c>
      <c r="P27" s="65">
        <f>P29+P31+P33</f>
        <v>28161.141000000003</v>
      </c>
      <c r="Q27" s="65">
        <f>Q29+Q31+Q33</f>
        <v>239070.46</v>
      </c>
      <c r="R27" s="65">
        <f>R29+R31+R33</f>
        <v>62850.05499999999</v>
      </c>
      <c r="S27" s="66">
        <v>2001</v>
      </c>
    </row>
    <row r="28" spans="1:19" s="20" customFormat="1" ht="9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71"/>
    </row>
    <row r="29" spans="1:19" s="2" customFormat="1" ht="13.5" customHeight="1">
      <c r="A29" s="39" t="s">
        <v>17</v>
      </c>
      <c r="B29" s="69">
        <f>SUM(C29:E29)</f>
        <v>0</v>
      </c>
      <c r="C29" s="69">
        <v>0</v>
      </c>
      <c r="D29" s="69">
        <v>0</v>
      </c>
      <c r="E29" s="69">
        <v>0</v>
      </c>
      <c r="F29" s="69">
        <f>SUM(G29:I29)</f>
        <v>0</v>
      </c>
      <c r="G29" s="69">
        <v>0</v>
      </c>
      <c r="H29" s="69">
        <v>0</v>
      </c>
      <c r="I29" s="69">
        <v>0</v>
      </c>
      <c r="J29" s="69"/>
      <c r="K29" s="69">
        <v>0</v>
      </c>
      <c r="L29" s="69">
        <v>0</v>
      </c>
      <c r="M29" s="69">
        <v>0</v>
      </c>
      <c r="N29" s="69">
        <v>0</v>
      </c>
      <c r="O29" s="69">
        <f>SUM(P29:R29)</f>
        <v>0</v>
      </c>
      <c r="P29" s="69">
        <v>0</v>
      </c>
      <c r="Q29" s="69">
        <v>0</v>
      </c>
      <c r="R29" s="70">
        <v>0</v>
      </c>
      <c r="S29" s="72" t="s">
        <v>48</v>
      </c>
    </row>
    <row r="30" spans="1:19" s="2" customFormat="1" ht="13.5" customHeight="1">
      <c r="A30" s="3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2"/>
    </row>
    <row r="31" spans="1:19" s="2" customFormat="1" ht="13.5" customHeight="1">
      <c r="A31" s="39" t="s">
        <v>18</v>
      </c>
      <c r="B31" s="69">
        <f>SUM(C31:E31)</f>
        <v>0</v>
      </c>
      <c r="C31" s="69">
        <v>0</v>
      </c>
      <c r="D31" s="69">
        <v>0</v>
      </c>
      <c r="E31" s="69">
        <v>0</v>
      </c>
      <c r="F31" s="69">
        <f>SUM(G31:I31)</f>
        <v>0</v>
      </c>
      <c r="G31" s="69">
        <v>0</v>
      </c>
      <c r="H31" s="69">
        <v>0</v>
      </c>
      <c r="I31" s="69">
        <v>0</v>
      </c>
      <c r="J31" s="69"/>
      <c r="K31" s="69">
        <v>0</v>
      </c>
      <c r="L31" s="69">
        <v>0</v>
      </c>
      <c r="M31" s="69">
        <v>0</v>
      </c>
      <c r="N31" s="69">
        <v>0</v>
      </c>
      <c r="O31" s="69">
        <f>SUM(P31:R31)</f>
        <v>0</v>
      </c>
      <c r="P31" s="69">
        <v>0</v>
      </c>
      <c r="Q31" s="69">
        <v>0</v>
      </c>
      <c r="R31" s="70">
        <v>0</v>
      </c>
      <c r="S31" s="72" t="s">
        <v>49</v>
      </c>
    </row>
    <row r="32" spans="1:19" s="2" customFormat="1" ht="13.5" customHeight="1">
      <c r="A32" s="3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2"/>
    </row>
    <row r="33" spans="1:19" s="2" customFormat="1" ht="13.5" customHeight="1">
      <c r="A33" s="39" t="s">
        <v>19</v>
      </c>
      <c r="B33" s="69">
        <f aca="true" t="shared" si="1" ref="B33:I33">SUM(B35:B58)</f>
        <v>17436.02</v>
      </c>
      <c r="C33" s="69">
        <f t="shared" si="1"/>
        <v>2075.78</v>
      </c>
      <c r="D33" s="69">
        <f t="shared" si="1"/>
        <v>11168.369999999997</v>
      </c>
      <c r="E33" s="69">
        <f t="shared" si="1"/>
        <v>4191.87</v>
      </c>
      <c r="F33" s="69">
        <f t="shared" si="1"/>
        <v>16842.059999999998</v>
      </c>
      <c r="G33" s="69">
        <f t="shared" si="1"/>
        <v>1860.18</v>
      </c>
      <c r="H33" s="69">
        <f t="shared" si="1"/>
        <v>11123.109999999999</v>
      </c>
      <c r="I33" s="69">
        <f t="shared" si="1"/>
        <v>3858.77</v>
      </c>
      <c r="J33" s="69"/>
      <c r="K33" s="69">
        <f>(O33/F33)*1000</f>
        <v>19598.650996374552</v>
      </c>
      <c r="L33" s="69">
        <f>(P33/G33)*1000</f>
        <v>15138.933329032674</v>
      </c>
      <c r="M33" s="69">
        <f>(Q33/H33)*1000</f>
        <v>21493.130967867804</v>
      </c>
      <c r="N33" s="69">
        <f>(R33/I33)*1000</f>
        <v>16287.587754647206</v>
      </c>
      <c r="O33" s="69">
        <f>SUM(O35:O58)</f>
        <v>330081.65599999996</v>
      </c>
      <c r="P33" s="69">
        <f>SUM(P35:P58)</f>
        <v>28161.141000000003</v>
      </c>
      <c r="Q33" s="69">
        <f>SUM(Q35:Q58)</f>
        <v>239070.46</v>
      </c>
      <c r="R33" s="69">
        <f>SUM(R35:R58)</f>
        <v>62850.05499999999</v>
      </c>
      <c r="S33" s="72" t="s">
        <v>20</v>
      </c>
    </row>
    <row r="34" spans="1:19" s="2" customFormat="1" ht="13.5" customHeight="1">
      <c r="A34" s="3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72"/>
    </row>
    <row r="35" spans="1:19" s="2" customFormat="1" ht="13.5" customHeight="1">
      <c r="A35" s="73" t="s">
        <v>50</v>
      </c>
      <c r="B35" s="69">
        <f>SUM(C35:E35)</f>
        <v>108.84</v>
      </c>
      <c r="C35" s="69">
        <v>0</v>
      </c>
      <c r="D35" s="69">
        <v>108.84</v>
      </c>
      <c r="E35" s="69">
        <v>0</v>
      </c>
      <c r="F35" s="69">
        <f>SUM(G35:I35)</f>
        <v>108.84</v>
      </c>
      <c r="G35" s="69">
        <v>0</v>
      </c>
      <c r="H35" s="69">
        <v>108.84</v>
      </c>
      <c r="I35" s="69">
        <v>0</v>
      </c>
      <c r="J35" s="69"/>
      <c r="K35" s="69">
        <f>(O35/F35)*1000</f>
        <v>10516.538037486218</v>
      </c>
      <c r="L35" s="69">
        <v>0</v>
      </c>
      <c r="M35" s="69">
        <f>(Q35/H35)*1000</f>
        <v>10516.538037486218</v>
      </c>
      <c r="N35" s="69">
        <v>0</v>
      </c>
      <c r="O35" s="69">
        <f>SUM(P35:R35)</f>
        <v>1144.62</v>
      </c>
      <c r="P35" s="69">
        <v>0</v>
      </c>
      <c r="Q35" s="69">
        <v>1144.62</v>
      </c>
      <c r="R35" s="70">
        <v>0</v>
      </c>
      <c r="S35" s="74" t="s">
        <v>51</v>
      </c>
    </row>
    <row r="36" spans="1:19" s="2" customFormat="1" ht="13.5" customHeight="1">
      <c r="A36" s="73" t="s">
        <v>52</v>
      </c>
      <c r="B36" s="69">
        <f>SUM(C36:E36)</f>
        <v>237.63</v>
      </c>
      <c r="C36" s="69">
        <v>0</v>
      </c>
      <c r="D36" s="69">
        <v>236</v>
      </c>
      <c r="E36" s="69">
        <v>1.63</v>
      </c>
      <c r="F36" s="69">
        <f>SUM(G36:I36)</f>
        <v>237.63</v>
      </c>
      <c r="G36" s="69">
        <v>0</v>
      </c>
      <c r="H36" s="69">
        <v>236</v>
      </c>
      <c r="I36" s="69">
        <v>1.63</v>
      </c>
      <c r="J36" s="69"/>
      <c r="K36" s="69">
        <f>(O36/F36)*1000</f>
        <v>24527.248243066955</v>
      </c>
      <c r="L36" s="69">
        <v>0</v>
      </c>
      <c r="M36" s="69">
        <f>(Q36/H36)*1000</f>
        <v>24568.686440677964</v>
      </c>
      <c r="N36" s="69">
        <f>(R36/I36)*1000</f>
        <v>18527.607361963193</v>
      </c>
      <c r="O36" s="69">
        <f>SUM(P36:R36)</f>
        <v>5828.41</v>
      </c>
      <c r="P36" s="69">
        <v>0</v>
      </c>
      <c r="Q36" s="69">
        <v>5798.21</v>
      </c>
      <c r="R36" s="70">
        <v>30.2</v>
      </c>
      <c r="S36" s="74" t="s">
        <v>53</v>
      </c>
    </row>
    <row r="37" spans="1:19" s="2" customFormat="1" ht="13.5" customHeight="1">
      <c r="A37" s="73" t="s">
        <v>54</v>
      </c>
      <c r="B37" s="69">
        <f>SUM(C37:E37)</f>
        <v>813.1400000000001</v>
      </c>
      <c r="C37" s="69">
        <v>0</v>
      </c>
      <c r="D37" s="69">
        <v>783.19</v>
      </c>
      <c r="E37" s="69">
        <v>29.95</v>
      </c>
      <c r="F37" s="69">
        <f>SUM(G37:I37)</f>
        <v>783.19</v>
      </c>
      <c r="G37" s="69">
        <v>0</v>
      </c>
      <c r="H37" s="69">
        <v>783.19</v>
      </c>
      <c r="I37" s="69">
        <v>0</v>
      </c>
      <c r="J37" s="69"/>
      <c r="K37" s="69">
        <f>(O37/F37)*1000</f>
        <v>18258.356209859678</v>
      </c>
      <c r="L37" s="69">
        <v>0</v>
      </c>
      <c r="M37" s="69">
        <f>(Q37/H37)*1000</f>
        <v>18258.356209859678</v>
      </c>
      <c r="N37" s="69">
        <v>0</v>
      </c>
      <c r="O37" s="69">
        <f>SUM(P37:R37)</f>
        <v>14299.762</v>
      </c>
      <c r="P37" s="69">
        <v>0</v>
      </c>
      <c r="Q37" s="69">
        <v>14299.762</v>
      </c>
      <c r="R37" s="70">
        <v>0</v>
      </c>
      <c r="S37" s="74" t="s">
        <v>55</v>
      </c>
    </row>
    <row r="38" spans="1:19" s="2" customFormat="1" ht="13.5" customHeight="1">
      <c r="A38" s="73" t="s">
        <v>56</v>
      </c>
      <c r="B38" s="69">
        <f>SUM(C38:E38)</f>
        <v>157.45</v>
      </c>
      <c r="C38" s="69">
        <v>0</v>
      </c>
      <c r="D38" s="69">
        <v>156.45</v>
      </c>
      <c r="E38" s="69">
        <v>1</v>
      </c>
      <c r="F38" s="69">
        <f>SUM(G38:I38)</f>
        <v>157.45</v>
      </c>
      <c r="G38" s="69">
        <v>0</v>
      </c>
      <c r="H38" s="69">
        <v>156.45</v>
      </c>
      <c r="I38" s="69">
        <v>1</v>
      </c>
      <c r="J38" s="69"/>
      <c r="K38" s="69">
        <f>(O38/F38)*1000</f>
        <v>20975.611305176248</v>
      </c>
      <c r="L38" s="69">
        <v>0</v>
      </c>
      <c r="M38" s="69">
        <f>(Q38/H38)*1000</f>
        <v>21048.961329498245</v>
      </c>
      <c r="N38" s="69">
        <f>(R38/I38)*1000</f>
        <v>9500</v>
      </c>
      <c r="O38" s="69">
        <f>SUM(P38:R38)</f>
        <v>3302.61</v>
      </c>
      <c r="P38" s="69">
        <v>0</v>
      </c>
      <c r="Q38" s="69">
        <v>3293.11</v>
      </c>
      <c r="R38" s="70">
        <v>9.5</v>
      </c>
      <c r="S38" s="74" t="s">
        <v>57</v>
      </c>
    </row>
    <row r="39" spans="1:19" s="2" customFormat="1" ht="13.5" customHeight="1">
      <c r="A39" s="73" t="s">
        <v>58</v>
      </c>
      <c r="B39" s="69">
        <f>SUM(C39:E39)</f>
        <v>1164.32</v>
      </c>
      <c r="C39" s="69">
        <v>0</v>
      </c>
      <c r="D39" s="69">
        <v>1065.09</v>
      </c>
      <c r="E39" s="69">
        <v>99.23</v>
      </c>
      <c r="F39" s="69">
        <f>SUM(G39:I39)</f>
        <v>1117.4199999999998</v>
      </c>
      <c r="G39" s="69">
        <v>0</v>
      </c>
      <c r="H39" s="69">
        <v>1065.09</v>
      </c>
      <c r="I39" s="69">
        <v>52.33</v>
      </c>
      <c r="J39" s="69"/>
      <c r="K39" s="69">
        <f>(O39/F39)*1000</f>
        <v>17270.05960158222</v>
      </c>
      <c r="L39" s="69">
        <v>0</v>
      </c>
      <c r="M39" s="69">
        <f>(Q39/H39)*1000</f>
        <v>17643.081805293452</v>
      </c>
      <c r="N39" s="69">
        <f>(R39/I39)*1000</f>
        <v>9677.813873495128</v>
      </c>
      <c r="O39" s="69">
        <f>SUM(P39:R39)</f>
        <v>19297.91</v>
      </c>
      <c r="P39" s="69">
        <v>0</v>
      </c>
      <c r="Q39" s="69">
        <v>18791.47</v>
      </c>
      <c r="R39" s="70">
        <v>506.44</v>
      </c>
      <c r="S39" s="74" t="s">
        <v>59</v>
      </c>
    </row>
    <row r="40" spans="1:19" s="2" customFormat="1" ht="13.5" customHeight="1">
      <c r="A40" s="75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74"/>
    </row>
    <row r="41" spans="1:19" s="2" customFormat="1" ht="13.5" customHeight="1">
      <c r="A41" s="73" t="s">
        <v>60</v>
      </c>
      <c r="B41" s="69">
        <f>SUM(C41:E41)</f>
        <v>1112.57</v>
      </c>
      <c r="C41" s="69">
        <v>4.8</v>
      </c>
      <c r="D41" s="69">
        <v>661.55</v>
      </c>
      <c r="E41" s="69">
        <v>446.22</v>
      </c>
      <c r="F41" s="69">
        <f>SUM(G41:I41)</f>
        <v>1104.82</v>
      </c>
      <c r="G41" s="69">
        <v>4.8</v>
      </c>
      <c r="H41" s="69">
        <v>656.55</v>
      </c>
      <c r="I41" s="69">
        <v>443.47</v>
      </c>
      <c r="J41" s="69"/>
      <c r="K41" s="69">
        <f aca="true" t="shared" si="2" ref="K41:N42">(O41/F41)*1000</f>
        <v>26411.75395086983</v>
      </c>
      <c r="L41" s="69">
        <f t="shared" si="2"/>
        <v>19375</v>
      </c>
      <c r="M41" s="69">
        <f t="shared" si="2"/>
        <v>28683.87936943112</v>
      </c>
      <c r="N41" s="69">
        <f t="shared" si="2"/>
        <v>23124.07378176652</v>
      </c>
      <c r="O41" s="69">
        <f>SUM(P41:R41)</f>
        <v>29180.234000000004</v>
      </c>
      <c r="P41" s="69">
        <v>93</v>
      </c>
      <c r="Q41" s="69">
        <v>18832.401</v>
      </c>
      <c r="R41" s="70">
        <v>10254.833</v>
      </c>
      <c r="S41" s="74" t="s">
        <v>61</v>
      </c>
    </row>
    <row r="42" spans="1:19" s="2" customFormat="1" ht="13.5" customHeight="1">
      <c r="A42" s="73" t="s">
        <v>62</v>
      </c>
      <c r="B42" s="69">
        <f>SUM(C42:E42)</f>
        <v>1643.45</v>
      </c>
      <c r="C42" s="69">
        <v>1.43</v>
      </c>
      <c r="D42" s="69">
        <v>1376.98</v>
      </c>
      <c r="E42" s="69">
        <v>265.04</v>
      </c>
      <c r="F42" s="69">
        <f>SUM(G42:I42)</f>
        <v>1643.45</v>
      </c>
      <c r="G42" s="69">
        <v>1.43</v>
      </c>
      <c r="H42" s="69">
        <v>1376.98</v>
      </c>
      <c r="I42" s="69">
        <v>265.04</v>
      </c>
      <c r="J42" s="69"/>
      <c r="K42" s="69">
        <f t="shared" si="2"/>
        <v>28003.64477166935</v>
      </c>
      <c r="L42" s="69">
        <f t="shared" si="2"/>
        <v>18000</v>
      </c>
      <c r="M42" s="69">
        <f t="shared" si="2"/>
        <v>29712.501270897177</v>
      </c>
      <c r="N42" s="69">
        <f t="shared" si="2"/>
        <v>19179.482342287956</v>
      </c>
      <c r="O42" s="69">
        <f>SUM(P42:R42)</f>
        <v>46022.59</v>
      </c>
      <c r="P42" s="69">
        <v>25.74</v>
      </c>
      <c r="Q42" s="69">
        <v>40913.52</v>
      </c>
      <c r="R42" s="70">
        <v>5083.33</v>
      </c>
      <c r="S42" s="74" t="s">
        <v>63</v>
      </c>
    </row>
    <row r="43" spans="1:19" s="2" customFormat="1" ht="13.5" customHeight="1">
      <c r="A43" s="73" t="s">
        <v>64</v>
      </c>
      <c r="B43" s="69">
        <f>SUM(C43:E43)</f>
        <v>53.2</v>
      </c>
      <c r="C43" s="69">
        <v>0</v>
      </c>
      <c r="D43" s="69">
        <v>14</v>
      </c>
      <c r="E43" s="69">
        <v>39.2</v>
      </c>
      <c r="F43" s="69">
        <f>SUM(G43:I43)</f>
        <v>53.2</v>
      </c>
      <c r="G43" s="69">
        <v>0</v>
      </c>
      <c r="H43" s="69">
        <v>14</v>
      </c>
      <c r="I43" s="69">
        <v>39.2</v>
      </c>
      <c r="J43" s="69"/>
      <c r="K43" s="69">
        <f>(O43/F43)*1000</f>
        <v>23046.992481203008</v>
      </c>
      <c r="L43" s="69">
        <v>0</v>
      </c>
      <c r="M43" s="69">
        <f aca="true" t="shared" si="3" ref="M43:N45">(Q43/H43)*1000</f>
        <v>16200</v>
      </c>
      <c r="N43" s="69">
        <f t="shared" si="3"/>
        <v>25492.346938775507</v>
      </c>
      <c r="O43" s="69">
        <f>SUM(P43:R43)</f>
        <v>1226.1</v>
      </c>
      <c r="P43" s="69">
        <v>0</v>
      </c>
      <c r="Q43" s="69">
        <v>226.8</v>
      </c>
      <c r="R43" s="70">
        <v>999.3</v>
      </c>
      <c r="S43" s="74" t="s">
        <v>65</v>
      </c>
    </row>
    <row r="44" spans="1:19" s="2" customFormat="1" ht="13.5" customHeight="1">
      <c r="A44" s="73" t="s">
        <v>66</v>
      </c>
      <c r="B44" s="69">
        <f>SUM(C44:E44)</f>
        <v>3601.4999999999995</v>
      </c>
      <c r="C44" s="69">
        <v>337.99</v>
      </c>
      <c r="D44" s="69">
        <v>2658.58</v>
      </c>
      <c r="E44" s="69">
        <v>604.93</v>
      </c>
      <c r="F44" s="69">
        <f>SUM(G44:I44)</f>
        <v>3601.4999999999995</v>
      </c>
      <c r="G44" s="69">
        <v>337.99</v>
      </c>
      <c r="H44" s="69">
        <v>2658.58</v>
      </c>
      <c r="I44" s="69">
        <v>604.93</v>
      </c>
      <c r="J44" s="69"/>
      <c r="K44" s="69">
        <f>(O44/F44)*1000</f>
        <v>21129.770651117597</v>
      </c>
      <c r="L44" s="69">
        <f>(P44/G44)*1000</f>
        <v>23876.608775407556</v>
      </c>
      <c r="M44" s="69">
        <f t="shared" si="3"/>
        <v>21676.438926043225</v>
      </c>
      <c r="N44" s="69">
        <f t="shared" si="3"/>
        <v>17192.51318334353</v>
      </c>
      <c r="O44" s="69">
        <f>SUM(P44:R44)</f>
        <v>76098.869</v>
      </c>
      <c r="P44" s="69">
        <v>8070.055</v>
      </c>
      <c r="Q44" s="69">
        <v>57628.547</v>
      </c>
      <c r="R44" s="70">
        <v>10400.267</v>
      </c>
      <c r="S44" s="74" t="s">
        <v>67</v>
      </c>
    </row>
    <row r="45" spans="1:19" s="2" customFormat="1" ht="13.5" customHeight="1">
      <c r="A45" s="73" t="s">
        <v>68</v>
      </c>
      <c r="B45" s="69">
        <f>SUM(C45:E45)</f>
        <v>1618.1</v>
      </c>
      <c r="C45" s="69">
        <v>171.1</v>
      </c>
      <c r="D45" s="69">
        <v>904.1</v>
      </c>
      <c r="E45" s="69">
        <v>542.9</v>
      </c>
      <c r="F45" s="69">
        <f>SUM(G45:I45)</f>
        <v>1618.1</v>
      </c>
      <c r="G45" s="69">
        <v>171.1</v>
      </c>
      <c r="H45" s="69">
        <v>904.1</v>
      </c>
      <c r="I45" s="69">
        <v>542.9</v>
      </c>
      <c r="J45" s="69"/>
      <c r="K45" s="69">
        <f>(O45/F45)*1000</f>
        <v>15207.929052592546</v>
      </c>
      <c r="L45" s="69">
        <f>(P45/G45)*1000</f>
        <v>10414.436002337816</v>
      </c>
      <c r="M45" s="69">
        <f t="shared" si="3"/>
        <v>19285.355602256386</v>
      </c>
      <c r="N45" s="69">
        <f t="shared" si="3"/>
        <v>9928.439860011053</v>
      </c>
      <c r="O45" s="69">
        <f>SUM(P45:R45)</f>
        <v>24607.949999999997</v>
      </c>
      <c r="P45" s="69">
        <v>1781.91</v>
      </c>
      <c r="Q45" s="69">
        <v>17435.89</v>
      </c>
      <c r="R45" s="70">
        <v>5390.15</v>
      </c>
      <c r="S45" s="74" t="s">
        <v>69</v>
      </c>
    </row>
    <row r="46" spans="1:19" s="2" customFormat="1" ht="13.5" customHeight="1">
      <c r="A46" s="73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74"/>
    </row>
    <row r="47" spans="1:19" s="2" customFormat="1" ht="13.5" customHeight="1">
      <c r="A47" s="73" t="s">
        <v>70</v>
      </c>
      <c r="B47" s="69">
        <f aca="true" t="shared" si="4" ref="B47:B52">SUM(C47:E47)</f>
        <v>3244.8999999999996</v>
      </c>
      <c r="C47" s="69">
        <v>783.9</v>
      </c>
      <c r="D47" s="69">
        <v>1371.2</v>
      </c>
      <c r="E47" s="69">
        <v>1089.8</v>
      </c>
      <c r="F47" s="69">
        <f aca="true" t="shared" si="5" ref="F47:F52">SUM(G47:I47)</f>
        <v>3025.8999999999996</v>
      </c>
      <c r="G47" s="69">
        <v>783.9</v>
      </c>
      <c r="H47" s="69">
        <v>1371.2</v>
      </c>
      <c r="I47" s="69">
        <v>870.8</v>
      </c>
      <c r="J47" s="69"/>
      <c r="K47" s="69">
        <f aca="true" t="shared" si="6" ref="K47:N51">(O47/F47)*1000</f>
        <v>13537.691265408639</v>
      </c>
      <c r="L47" s="69">
        <f t="shared" si="6"/>
        <v>13314.198239571373</v>
      </c>
      <c r="M47" s="69">
        <f t="shared" si="6"/>
        <v>15860.997666277712</v>
      </c>
      <c r="N47" s="69">
        <f t="shared" si="6"/>
        <v>10080.50068902159</v>
      </c>
      <c r="O47" s="69">
        <f aca="true" t="shared" si="7" ref="O47:O52">SUM(P47:R47)</f>
        <v>40963.7</v>
      </c>
      <c r="P47" s="69">
        <v>10437</v>
      </c>
      <c r="Q47" s="69">
        <v>21748.6</v>
      </c>
      <c r="R47" s="70">
        <v>8778.1</v>
      </c>
      <c r="S47" s="74" t="s">
        <v>71</v>
      </c>
    </row>
    <row r="48" spans="1:19" s="2" customFormat="1" ht="13.5" customHeight="1">
      <c r="A48" s="73" t="s">
        <v>72</v>
      </c>
      <c r="B48" s="69">
        <f t="shared" si="4"/>
        <v>676.7199999999999</v>
      </c>
      <c r="C48" s="69">
        <v>185.25</v>
      </c>
      <c r="D48" s="69">
        <v>340.07</v>
      </c>
      <c r="E48" s="69">
        <v>151.4</v>
      </c>
      <c r="F48" s="69">
        <f t="shared" si="5"/>
        <v>672.7199999999999</v>
      </c>
      <c r="G48" s="69">
        <v>182.25</v>
      </c>
      <c r="H48" s="69">
        <v>340.07</v>
      </c>
      <c r="I48" s="69">
        <v>150.4</v>
      </c>
      <c r="J48" s="69"/>
      <c r="K48" s="69">
        <f t="shared" si="6"/>
        <v>13549.717564514214</v>
      </c>
      <c r="L48" s="69">
        <f t="shared" si="6"/>
        <v>12458.085048010973</v>
      </c>
      <c r="M48" s="69">
        <f t="shared" si="6"/>
        <v>14415.208633516631</v>
      </c>
      <c r="N48" s="69">
        <f t="shared" si="6"/>
        <v>12915.558510638297</v>
      </c>
      <c r="O48" s="69">
        <f t="shared" si="7"/>
        <v>9115.166000000001</v>
      </c>
      <c r="P48" s="69">
        <v>2270.486</v>
      </c>
      <c r="Q48" s="69">
        <v>4902.18</v>
      </c>
      <c r="R48" s="70">
        <v>1942.5</v>
      </c>
      <c r="S48" s="74" t="s">
        <v>73</v>
      </c>
    </row>
    <row r="49" spans="1:19" s="2" customFormat="1" ht="13.5" customHeight="1">
      <c r="A49" s="73" t="s">
        <v>74</v>
      </c>
      <c r="B49" s="69">
        <f t="shared" si="4"/>
        <v>712.08</v>
      </c>
      <c r="C49" s="69">
        <v>380.85</v>
      </c>
      <c r="D49" s="69">
        <v>300.9</v>
      </c>
      <c r="E49" s="69">
        <v>30.33</v>
      </c>
      <c r="F49" s="69">
        <f t="shared" si="5"/>
        <v>499.47999999999996</v>
      </c>
      <c r="G49" s="69">
        <v>168.25</v>
      </c>
      <c r="H49" s="69">
        <v>300.9</v>
      </c>
      <c r="I49" s="69">
        <v>30.33</v>
      </c>
      <c r="J49" s="69"/>
      <c r="K49" s="69">
        <f t="shared" si="6"/>
        <v>18925.882918234965</v>
      </c>
      <c r="L49" s="69">
        <f t="shared" si="6"/>
        <v>9556.196136701335</v>
      </c>
      <c r="M49" s="69">
        <f t="shared" si="6"/>
        <v>24264.87205051512</v>
      </c>
      <c r="N49" s="69">
        <f t="shared" si="6"/>
        <v>17935.04780745137</v>
      </c>
      <c r="O49" s="69">
        <f t="shared" si="7"/>
        <v>9453.1</v>
      </c>
      <c r="P49" s="69">
        <v>1607.83</v>
      </c>
      <c r="Q49" s="69">
        <v>7301.3</v>
      </c>
      <c r="R49" s="70">
        <v>543.97</v>
      </c>
      <c r="S49" s="74" t="s">
        <v>75</v>
      </c>
    </row>
    <row r="50" spans="1:19" s="2" customFormat="1" ht="13.5" customHeight="1">
      <c r="A50" s="73" t="s">
        <v>76</v>
      </c>
      <c r="B50" s="69">
        <f t="shared" si="4"/>
        <v>60.57</v>
      </c>
      <c r="C50" s="69">
        <v>23.36</v>
      </c>
      <c r="D50" s="69">
        <v>11.71</v>
      </c>
      <c r="E50" s="69">
        <v>25.5</v>
      </c>
      <c r="F50" s="69">
        <f t="shared" si="5"/>
        <v>59.57</v>
      </c>
      <c r="G50" s="69">
        <v>23.36</v>
      </c>
      <c r="H50" s="69">
        <v>11.71</v>
      </c>
      <c r="I50" s="69">
        <v>24.5</v>
      </c>
      <c r="J50" s="69"/>
      <c r="K50" s="69">
        <f t="shared" si="6"/>
        <v>15276.14571092832</v>
      </c>
      <c r="L50" s="69">
        <f t="shared" si="6"/>
        <v>3883.5616438356165</v>
      </c>
      <c r="M50" s="69">
        <f t="shared" si="6"/>
        <v>20877.88215200683</v>
      </c>
      <c r="N50" s="69">
        <f t="shared" si="6"/>
        <v>23461.224489795917</v>
      </c>
      <c r="O50" s="69">
        <f t="shared" si="7"/>
        <v>910</v>
      </c>
      <c r="P50" s="69">
        <v>90.72</v>
      </c>
      <c r="Q50" s="69">
        <v>244.48</v>
      </c>
      <c r="R50" s="70">
        <v>574.8</v>
      </c>
      <c r="S50" s="74" t="s">
        <v>77</v>
      </c>
    </row>
    <row r="51" spans="1:19" s="2" customFormat="1" ht="13.5" customHeight="1">
      <c r="A51" s="73" t="s">
        <v>78</v>
      </c>
      <c r="B51" s="69">
        <f t="shared" si="4"/>
        <v>1990.8600000000001</v>
      </c>
      <c r="C51" s="69">
        <v>174.7</v>
      </c>
      <c r="D51" s="69">
        <v>1048.89</v>
      </c>
      <c r="E51" s="69">
        <v>767.27</v>
      </c>
      <c r="F51" s="69">
        <f t="shared" si="5"/>
        <v>1990.8600000000001</v>
      </c>
      <c r="G51" s="69">
        <v>174.7</v>
      </c>
      <c r="H51" s="69">
        <v>1048.89</v>
      </c>
      <c r="I51" s="69">
        <v>767.27</v>
      </c>
      <c r="J51" s="69"/>
      <c r="K51" s="69">
        <f t="shared" si="6"/>
        <v>23448.52475814472</v>
      </c>
      <c r="L51" s="69">
        <f t="shared" si="6"/>
        <v>20870.062965083</v>
      </c>
      <c r="M51" s="69">
        <f t="shared" si="6"/>
        <v>24144.896032949116</v>
      </c>
      <c r="N51" s="69">
        <f t="shared" si="6"/>
        <v>23083.647216755508</v>
      </c>
      <c r="O51" s="69">
        <f t="shared" si="7"/>
        <v>46682.729999999996</v>
      </c>
      <c r="P51" s="69">
        <v>3646</v>
      </c>
      <c r="Q51" s="69">
        <v>25325.34</v>
      </c>
      <c r="R51" s="70">
        <v>17711.39</v>
      </c>
      <c r="S51" s="74" t="s">
        <v>79</v>
      </c>
    </row>
    <row r="52" spans="1:19" s="2" customFormat="1" ht="13.5" customHeight="1">
      <c r="A52" s="73" t="s">
        <v>80</v>
      </c>
      <c r="B52" s="69">
        <f t="shared" si="4"/>
        <v>90.38</v>
      </c>
      <c r="C52" s="69">
        <v>0</v>
      </c>
      <c r="D52" s="69">
        <v>45.91</v>
      </c>
      <c r="E52" s="69">
        <v>44.47</v>
      </c>
      <c r="F52" s="69">
        <f t="shared" si="5"/>
        <v>52.82</v>
      </c>
      <c r="G52" s="69">
        <v>0</v>
      </c>
      <c r="H52" s="69">
        <v>8.35</v>
      </c>
      <c r="I52" s="69">
        <v>44.47</v>
      </c>
      <c r="J52" s="69"/>
      <c r="K52" s="69">
        <f>(O52/F52)*1000</f>
        <v>9345.986368799697</v>
      </c>
      <c r="L52" s="69">
        <v>0</v>
      </c>
      <c r="M52" s="69">
        <f>(Q52/H52)*1000</f>
        <v>8183.233532934132</v>
      </c>
      <c r="N52" s="69">
        <f>(R52/I52)*1000</f>
        <v>9564.313020013491</v>
      </c>
      <c r="O52" s="69">
        <f t="shared" si="7"/>
        <v>493.655</v>
      </c>
      <c r="P52" s="69">
        <v>0</v>
      </c>
      <c r="Q52" s="69">
        <v>68.33</v>
      </c>
      <c r="R52" s="70">
        <v>425.325</v>
      </c>
      <c r="S52" s="74" t="s">
        <v>81</v>
      </c>
    </row>
    <row r="53" spans="1:19" s="2" customFormat="1" ht="13.5" customHeight="1">
      <c r="A53" s="73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74"/>
    </row>
    <row r="54" spans="1:19" s="2" customFormat="1" ht="13.5" customHeight="1">
      <c r="A54" s="73" t="s">
        <v>82</v>
      </c>
      <c r="B54" s="69">
        <f>SUM(C54:E54)</f>
        <v>0</v>
      </c>
      <c r="C54" s="69">
        <v>0</v>
      </c>
      <c r="D54" s="69">
        <v>0</v>
      </c>
      <c r="E54" s="69">
        <v>0</v>
      </c>
      <c r="F54" s="69">
        <f>SUM(G54:I54)</f>
        <v>0</v>
      </c>
      <c r="G54" s="69">
        <v>0</v>
      </c>
      <c r="H54" s="69">
        <v>0</v>
      </c>
      <c r="I54" s="69">
        <v>0</v>
      </c>
      <c r="J54" s="69"/>
      <c r="K54" s="69">
        <v>0</v>
      </c>
      <c r="L54" s="69">
        <v>0</v>
      </c>
      <c r="M54" s="69">
        <v>0</v>
      </c>
      <c r="N54" s="69">
        <v>0</v>
      </c>
      <c r="O54" s="69">
        <f>SUM(P54:R54)</f>
        <v>0</v>
      </c>
      <c r="P54" s="69">
        <v>0</v>
      </c>
      <c r="Q54" s="69">
        <v>0</v>
      </c>
      <c r="R54" s="70">
        <v>0</v>
      </c>
      <c r="S54" s="74" t="s">
        <v>21</v>
      </c>
    </row>
    <row r="55" spans="1:19" s="2" customFormat="1" ht="13.5" customHeight="1">
      <c r="A55" s="73" t="s">
        <v>83</v>
      </c>
      <c r="B55" s="69">
        <f>SUM(C55:E55)</f>
        <v>10.71</v>
      </c>
      <c r="C55" s="69">
        <v>0</v>
      </c>
      <c r="D55" s="69">
        <v>9.21</v>
      </c>
      <c r="E55" s="69">
        <v>1.5</v>
      </c>
      <c r="F55" s="69">
        <f>SUM(G55:I55)</f>
        <v>10.71</v>
      </c>
      <c r="G55" s="69">
        <v>0</v>
      </c>
      <c r="H55" s="69">
        <v>9.21</v>
      </c>
      <c r="I55" s="69">
        <v>1.5</v>
      </c>
      <c r="J55" s="69"/>
      <c r="K55" s="69">
        <f>(O55/F55)*1000</f>
        <v>9649.85994397759</v>
      </c>
      <c r="L55" s="69">
        <v>0</v>
      </c>
      <c r="M55" s="69">
        <f>(Q55/H55)*1000</f>
        <v>9999.999999999998</v>
      </c>
      <c r="N55" s="69">
        <f>(R55/I55)*1000</f>
        <v>7500</v>
      </c>
      <c r="O55" s="69">
        <f>SUM(P55:R55)</f>
        <v>103.35</v>
      </c>
      <c r="P55" s="69">
        <v>0</v>
      </c>
      <c r="Q55" s="69">
        <v>92.1</v>
      </c>
      <c r="R55" s="70">
        <v>11.25</v>
      </c>
      <c r="S55" s="74" t="s">
        <v>22</v>
      </c>
    </row>
    <row r="56" spans="1:19" s="2" customFormat="1" ht="13.5" customHeight="1">
      <c r="A56" s="73" t="s">
        <v>84</v>
      </c>
      <c r="B56" s="69">
        <f>SUM(C56:E56)</f>
        <v>19.9</v>
      </c>
      <c r="C56" s="69">
        <v>0</v>
      </c>
      <c r="D56" s="69">
        <v>19.9</v>
      </c>
      <c r="E56" s="69">
        <v>0</v>
      </c>
      <c r="F56" s="69">
        <f>SUM(G56:I56)</f>
        <v>19.9</v>
      </c>
      <c r="G56" s="69">
        <v>0</v>
      </c>
      <c r="H56" s="69">
        <v>19.9</v>
      </c>
      <c r="I56" s="69">
        <v>0</v>
      </c>
      <c r="J56" s="69"/>
      <c r="K56" s="69">
        <f>(O56/F56)*1000</f>
        <v>15000.000000000002</v>
      </c>
      <c r="L56" s="69">
        <v>0</v>
      </c>
      <c r="M56" s="69">
        <f>(Q56/H56)*1000</f>
        <v>15000.000000000002</v>
      </c>
      <c r="N56" s="69">
        <v>0</v>
      </c>
      <c r="O56" s="69">
        <f>SUM(P56:R56)</f>
        <v>298.5</v>
      </c>
      <c r="P56" s="69">
        <v>0</v>
      </c>
      <c r="Q56" s="69">
        <v>298.5</v>
      </c>
      <c r="R56" s="70">
        <v>0</v>
      </c>
      <c r="S56" s="74" t="s">
        <v>23</v>
      </c>
    </row>
    <row r="57" spans="1:19" s="2" customFormat="1" ht="13.5" customHeight="1">
      <c r="A57" s="73" t="s">
        <v>85</v>
      </c>
      <c r="B57" s="69">
        <f>SUM(C57:E57)</f>
        <v>9</v>
      </c>
      <c r="C57" s="69">
        <v>2</v>
      </c>
      <c r="D57" s="69">
        <v>4</v>
      </c>
      <c r="E57" s="69">
        <v>3</v>
      </c>
      <c r="F57" s="69">
        <f>SUM(G57:I57)</f>
        <v>9</v>
      </c>
      <c r="G57" s="69">
        <v>2</v>
      </c>
      <c r="H57" s="69">
        <v>4</v>
      </c>
      <c r="I57" s="69">
        <v>3</v>
      </c>
      <c r="J57" s="69"/>
      <c r="K57" s="69">
        <f>(O57/F57)*1000</f>
        <v>10700</v>
      </c>
      <c r="L57" s="69">
        <f>(P57/G57)*1000</f>
        <v>13000</v>
      </c>
      <c r="M57" s="69">
        <f>(Q57/H57)*1000</f>
        <v>11200</v>
      </c>
      <c r="N57" s="69">
        <f>(R57/I57)*1000</f>
        <v>8500</v>
      </c>
      <c r="O57" s="69">
        <f>SUM(P57:R57)</f>
        <v>96.3</v>
      </c>
      <c r="P57" s="69">
        <v>26</v>
      </c>
      <c r="Q57" s="69">
        <v>44.8</v>
      </c>
      <c r="R57" s="70">
        <v>25.5</v>
      </c>
      <c r="S57" s="74" t="s">
        <v>24</v>
      </c>
    </row>
    <row r="58" spans="1:19" s="2" customFormat="1" ht="13.5" customHeight="1">
      <c r="A58" s="73" t="s">
        <v>86</v>
      </c>
      <c r="B58" s="69">
        <f>SUM(C58:E58)</f>
        <v>110.69999999999999</v>
      </c>
      <c r="C58" s="69">
        <v>10.4</v>
      </c>
      <c r="D58" s="69">
        <v>51.8</v>
      </c>
      <c r="E58" s="69">
        <v>48.5</v>
      </c>
      <c r="F58" s="69">
        <f>SUM(G58:I58)</f>
        <v>75.5</v>
      </c>
      <c r="G58" s="69">
        <v>10.4</v>
      </c>
      <c r="H58" s="69">
        <v>49.1</v>
      </c>
      <c r="I58" s="69">
        <v>16</v>
      </c>
      <c r="J58" s="69"/>
      <c r="K58" s="69">
        <f>(O58/F58)*1000</f>
        <v>12663.576158940396</v>
      </c>
      <c r="L58" s="69">
        <f>(P58/G58)*1000</f>
        <v>10807.692307692309</v>
      </c>
      <c r="M58" s="69">
        <f>(Q58/H58)*1000</f>
        <v>13859.470468431771</v>
      </c>
      <c r="N58" s="69">
        <f>(R58/I58)*1000</f>
        <v>10200</v>
      </c>
      <c r="O58" s="69">
        <f>SUM(P58:R58)</f>
        <v>956.0999999999999</v>
      </c>
      <c r="P58" s="69">
        <v>112.4</v>
      </c>
      <c r="Q58" s="69">
        <v>680.5</v>
      </c>
      <c r="R58" s="70">
        <v>163.2</v>
      </c>
      <c r="S58" s="74" t="s">
        <v>25</v>
      </c>
    </row>
    <row r="59" spans="1:19" s="2" customFormat="1" ht="2.25" customHeight="1">
      <c r="A59" s="73"/>
      <c r="B59" s="76"/>
      <c r="C59" s="76"/>
      <c r="D59" s="76"/>
      <c r="E59" s="76"/>
      <c r="F59" s="76"/>
      <c r="G59" s="76"/>
      <c r="H59" s="76"/>
      <c r="I59" s="76"/>
      <c r="J59" s="29"/>
      <c r="K59" s="76"/>
      <c r="L59" s="76"/>
      <c r="M59" s="76"/>
      <c r="N59" s="76"/>
      <c r="O59" s="76"/>
      <c r="P59" s="76"/>
      <c r="Q59" s="76"/>
      <c r="R59" s="77"/>
      <c r="S59" s="78"/>
    </row>
    <row r="60" spans="1:19" s="80" customFormat="1" ht="9" customHeight="1">
      <c r="A60" s="79" t="s">
        <v>87</v>
      </c>
      <c r="K60" s="81" t="s">
        <v>88</v>
      </c>
      <c r="S60" s="82"/>
    </row>
    <row r="61" s="20" customFormat="1" ht="13.5" customHeight="1">
      <c r="S61" s="71"/>
    </row>
    <row r="62" s="20" customFormat="1" ht="13.5" customHeight="1">
      <c r="S62" s="71"/>
    </row>
    <row r="63" s="20" customFormat="1" ht="13.5" customHeight="1">
      <c r="S63" s="71"/>
    </row>
    <row r="64" s="20" customFormat="1" ht="6" customHeight="1">
      <c r="S64" s="71"/>
    </row>
    <row r="65" spans="2:23" ht="15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71"/>
      <c r="T65" s="20"/>
      <c r="U65" s="20"/>
      <c r="V65" s="20"/>
      <c r="W65" s="20"/>
    </row>
    <row r="66" spans="2:23" ht="15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5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5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5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2:23" ht="15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2:23" ht="15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2:23" ht="15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2:23" ht="15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2:23" ht="15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2:23" ht="15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2:23" ht="15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2:23" ht="15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 ht="15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 ht="15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 ht="15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5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 ht="15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 ht="15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 ht="15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 ht="15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 ht="15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2002-07-08T01:47:25Z</dcterms:created>
  <dcterms:modified xsi:type="dcterms:W3CDTF">2002-07-08T01:47:26Z</dcterms:modified>
  <cp:category/>
  <cp:version/>
  <cp:contentType/>
  <cp:contentStatus/>
</cp:coreProperties>
</file>