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香瓜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<sst xmlns="http://schemas.openxmlformats.org/spreadsheetml/2006/main" count="138" uniqueCount="89">
  <si>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</si>
  <si>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</si>
  <si>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</si>
  <si>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</si>
  <si>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</si>
  <si>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</si>
  <si>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</si>
  <si>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</si>
  <si>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</si>
  <si>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</si>
  <si>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</si>
  <si>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</si>
  <si>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</si>
  <si>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</si>
  <si>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</si>
  <si>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</si>
  <si>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</si>
  <si>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</si>
  <si>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</si>
  <si>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</si>
  <si>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</si>
  <si>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</si>
  <si>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</si>
  <si>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</si>
  <si>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</si>
  <si>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82     90</t>
    </r>
    <r>
      <rPr>
        <sz val="8"/>
        <rFont val="標楷體"/>
        <family val="4"/>
      </rPr>
      <t>年農業統計年報</t>
    </r>
  </si>
  <si>
    <t xml:space="preserve">AG. STATISTICS YEARBOOK 2001        83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</si>
  <si>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</si>
  <si>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</si>
  <si>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(16) </t>
    </r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瓜</t>
    </r>
  </si>
  <si>
    <t xml:space="preserve">  (16) Melons</t>
  </si>
  <si>
    <r>
      <t>香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標楷體"/>
        <family val="4"/>
      </rPr>
      <t>瓜</t>
    </r>
  </si>
  <si>
    <t>Melons</t>
  </si>
  <si>
    <r>
      <t>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</si>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</sst>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3" fontId="7" fillId="0" borderId="0" xfId="16" applyNumberFormat="1" applyFont="1" applyAlignment="1" applyProtection="1">
      <alignment horizontal="right"/>
      <protection locked="0"/>
    </xf>
    <xf numFmtId="183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11" xfId="0" applyFont="1" applyBorder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horizontal="right" vertical="center"/>
      <protection/>
    </xf>
    <xf numFmtId="0" fontId="7" fillId="0" borderId="0" xfId="16" applyFont="1" applyAlignment="1">
      <alignment horizontal="left" vertical="center" indent="1"/>
      <protection/>
    </xf>
    <xf numFmtId="0" fontId="7" fillId="0" borderId="0" xfId="16" applyFont="1" applyAlignment="1">
      <alignment horizontal="right"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right"/>
      <protection/>
    </xf>
  </cellXfs>
  <cellStyles count="12">
    <cellStyle name="Normal" xfId="0"/>
    <cellStyle name="一般_263" xfId="15"/>
    <cellStyle name="一般_26G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workbookViewId="0" topLeftCell="A3">
      <pane xSplit="1" ySplit="14" topLeftCell="J17" activePane="bottomRight" state="frozen"/>
      <selection pane="topLeft" activeCell="N27" sqref="A27:IV27"/>
      <selection pane="topRight" activeCell="N27" sqref="A27:IV27"/>
      <selection pane="bottomLeft" activeCell="N27" sqref="A27:IV27"/>
      <selection pane="bottomRight" activeCell="E37" sqref="E37"/>
    </sheetView>
  </sheetViews>
  <sheetFormatPr defaultColWidth="9.00390625" defaultRowHeight="16.5"/>
  <cols>
    <col min="1" max="1" width="18.875" style="85" customWidth="1"/>
    <col min="2" max="9" width="8.125" style="85" customWidth="1"/>
    <col min="10" max="10" width="16.125" style="85" customWidth="1"/>
    <col min="11" max="18" width="8.125" style="85" customWidth="1"/>
    <col min="19" max="19" width="18.875" style="85" customWidth="1"/>
    <col min="20" max="16384" width="9.50390625" style="85" customWidth="1"/>
  </cols>
  <sheetData>
    <row r="1" spans="1:19" s="2" customFormat="1" ht="10.5" customHeight="1">
      <c r="A1" s="1" t="s">
        <v>25</v>
      </c>
      <c r="Q1" s="3"/>
      <c r="S1" s="3" t="s">
        <v>26</v>
      </c>
    </row>
    <row r="2" spans="1:19" s="6" customFormat="1" ht="27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5"/>
      <c r="K2" s="4" t="s">
        <v>28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29</v>
      </c>
      <c r="B3" s="7"/>
      <c r="C3" s="7"/>
      <c r="D3" s="7"/>
      <c r="E3" s="7"/>
      <c r="F3" s="7"/>
      <c r="G3" s="7"/>
      <c r="H3" s="7"/>
      <c r="I3" s="7"/>
      <c r="J3" s="8"/>
      <c r="K3" s="7" t="s">
        <v>30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31</v>
      </c>
      <c r="C5" s="15"/>
      <c r="D5" s="15"/>
      <c r="E5" s="15"/>
      <c r="F5" s="15"/>
      <c r="G5" s="15"/>
      <c r="H5" s="15"/>
      <c r="I5" s="15"/>
      <c r="J5" s="16"/>
      <c r="K5" s="17" t="s">
        <v>32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33</v>
      </c>
      <c r="C6" s="22"/>
      <c r="D6" s="23"/>
      <c r="E6" s="24"/>
      <c r="F6" s="21" t="s">
        <v>34</v>
      </c>
      <c r="G6" s="22"/>
      <c r="H6" s="23"/>
      <c r="I6" s="24"/>
      <c r="J6" s="19"/>
      <c r="K6" s="21" t="s">
        <v>35</v>
      </c>
      <c r="L6" s="23"/>
      <c r="M6" s="23"/>
      <c r="N6" s="24"/>
      <c r="O6" s="21" t="s">
        <v>36</v>
      </c>
      <c r="P6" s="23"/>
      <c r="Q6" s="23"/>
      <c r="R6" s="25"/>
      <c r="S6" s="19"/>
    </row>
    <row r="7" spans="1:19" s="20" customFormat="1" ht="9.75" customHeight="1">
      <c r="A7" s="26" t="s">
        <v>37</v>
      </c>
      <c r="B7" s="27" t="s">
        <v>0</v>
      </c>
      <c r="C7" s="27"/>
      <c r="D7" s="27"/>
      <c r="E7" s="28"/>
      <c r="F7" s="27" t="s">
        <v>1</v>
      </c>
      <c r="G7" s="18"/>
      <c r="H7" s="27"/>
      <c r="I7" s="28"/>
      <c r="J7" s="29"/>
      <c r="K7" s="27" t="s">
        <v>2</v>
      </c>
      <c r="L7" s="27"/>
      <c r="M7" s="27"/>
      <c r="N7" s="28"/>
      <c r="O7" s="30" t="s">
        <v>3</v>
      </c>
      <c r="P7" s="31"/>
      <c r="Q7" s="31"/>
      <c r="R7" s="32"/>
      <c r="S7" s="33" t="s">
        <v>38</v>
      </c>
    </row>
    <row r="8" spans="1:19" s="20" customFormat="1" ht="9.75" customHeight="1">
      <c r="A8" s="34"/>
      <c r="B8" s="35" t="s">
        <v>39</v>
      </c>
      <c r="C8" s="36" t="s">
        <v>40</v>
      </c>
      <c r="D8" s="36" t="s">
        <v>41</v>
      </c>
      <c r="E8" s="36" t="s">
        <v>42</v>
      </c>
      <c r="F8" s="35" t="s">
        <v>39</v>
      </c>
      <c r="G8" s="36" t="s">
        <v>40</v>
      </c>
      <c r="H8" s="36" t="s">
        <v>41</v>
      </c>
      <c r="I8" s="36" t="s">
        <v>42</v>
      </c>
      <c r="J8" s="37"/>
      <c r="K8" s="38" t="s">
        <v>43</v>
      </c>
      <c r="L8" s="36" t="s">
        <v>40</v>
      </c>
      <c r="M8" s="36" t="s">
        <v>44</v>
      </c>
      <c r="N8" s="36" t="s">
        <v>42</v>
      </c>
      <c r="O8" s="35" t="s">
        <v>45</v>
      </c>
      <c r="P8" s="36" t="s">
        <v>40</v>
      </c>
      <c r="Q8" s="36" t="s">
        <v>44</v>
      </c>
      <c r="R8" s="39" t="s">
        <v>42</v>
      </c>
      <c r="S8" s="40"/>
    </row>
    <row r="9" spans="1:19" s="20" customFormat="1" ht="8.25" customHeight="1">
      <c r="A9" s="13"/>
      <c r="B9" s="38"/>
      <c r="C9" s="38" t="s">
        <v>4</v>
      </c>
      <c r="D9" s="41"/>
      <c r="E9" s="41"/>
      <c r="F9" s="38"/>
      <c r="G9" s="38" t="s">
        <v>4</v>
      </c>
      <c r="H9" s="41"/>
      <c r="I9" s="41"/>
      <c r="J9" s="19"/>
      <c r="K9" s="38"/>
      <c r="L9" s="38" t="s">
        <v>4</v>
      </c>
      <c r="M9" s="41"/>
      <c r="N9" s="41"/>
      <c r="O9" s="38"/>
      <c r="P9" s="38" t="s">
        <v>4</v>
      </c>
      <c r="Q9" s="41"/>
      <c r="R9" s="13"/>
      <c r="S9" s="19"/>
    </row>
    <row r="10" spans="1:19" s="20" customFormat="1" ht="9" customHeight="1">
      <c r="A10" s="42"/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5</v>
      </c>
      <c r="G10" s="43" t="s">
        <v>6</v>
      </c>
      <c r="H10" s="43" t="s">
        <v>7</v>
      </c>
      <c r="I10" s="43" t="s">
        <v>8</v>
      </c>
      <c r="J10" s="37"/>
      <c r="K10" s="43" t="s">
        <v>9</v>
      </c>
      <c r="L10" s="43" t="s">
        <v>6</v>
      </c>
      <c r="M10" s="43" t="s">
        <v>7</v>
      </c>
      <c r="N10" s="43" t="s">
        <v>8</v>
      </c>
      <c r="O10" s="43" t="s">
        <v>5</v>
      </c>
      <c r="P10" s="43" t="s">
        <v>6</v>
      </c>
      <c r="Q10" s="43" t="s">
        <v>7</v>
      </c>
      <c r="R10" s="44" t="s">
        <v>8</v>
      </c>
      <c r="S10" s="45"/>
    </row>
    <row r="11" spans="1:19" s="52" customFormat="1" ht="9" customHeight="1">
      <c r="A11" s="46"/>
      <c r="B11" s="47" t="s">
        <v>10</v>
      </c>
      <c r="C11" s="47" t="s">
        <v>10</v>
      </c>
      <c r="D11" s="47" t="s">
        <v>10</v>
      </c>
      <c r="E11" s="47" t="s">
        <v>10</v>
      </c>
      <c r="F11" s="47" t="s">
        <v>10</v>
      </c>
      <c r="G11" s="47" t="s">
        <v>10</v>
      </c>
      <c r="H11" s="47" t="s">
        <v>10</v>
      </c>
      <c r="I11" s="47" t="s">
        <v>10</v>
      </c>
      <c r="J11" s="48"/>
      <c r="K11" s="47" t="s">
        <v>11</v>
      </c>
      <c r="L11" s="47" t="s">
        <v>11</v>
      </c>
      <c r="M11" s="47" t="s">
        <v>11</v>
      </c>
      <c r="N11" s="47" t="s">
        <v>11</v>
      </c>
      <c r="O11" s="47" t="s">
        <v>12</v>
      </c>
      <c r="P11" s="49" t="s">
        <v>12</v>
      </c>
      <c r="Q11" s="47" t="s">
        <v>12</v>
      </c>
      <c r="R11" s="50" t="s">
        <v>12</v>
      </c>
      <c r="S11" s="51"/>
    </row>
    <row r="12" spans="1:19" s="52" customFormat="1" ht="7.5" customHeight="1">
      <c r="A12" s="46"/>
      <c r="B12" s="53" t="s">
        <v>13</v>
      </c>
      <c r="C12" s="53" t="s">
        <v>13</v>
      </c>
      <c r="D12" s="53" t="s">
        <v>13</v>
      </c>
      <c r="E12" s="53" t="s">
        <v>13</v>
      </c>
      <c r="F12" s="53" t="s">
        <v>13</v>
      </c>
      <c r="G12" s="53" t="s">
        <v>13</v>
      </c>
      <c r="H12" s="53" t="s">
        <v>13</v>
      </c>
      <c r="I12" s="53" t="s">
        <v>13</v>
      </c>
      <c r="J12" s="48"/>
      <c r="K12" s="53" t="s">
        <v>14</v>
      </c>
      <c r="L12" s="53" t="s">
        <v>14</v>
      </c>
      <c r="M12" s="53" t="s">
        <v>14</v>
      </c>
      <c r="N12" s="53" t="s">
        <v>14</v>
      </c>
      <c r="O12" s="53" t="s">
        <v>15</v>
      </c>
      <c r="P12" s="53" t="s">
        <v>15</v>
      </c>
      <c r="Q12" s="53" t="s">
        <v>15</v>
      </c>
      <c r="R12" s="54" t="s">
        <v>15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4576</v>
      </c>
      <c r="C15" s="55">
        <v>442</v>
      </c>
      <c r="D15" s="55">
        <v>1865</v>
      </c>
      <c r="E15" s="55">
        <v>2269</v>
      </c>
      <c r="F15" s="55">
        <v>4107</v>
      </c>
      <c r="G15" s="55">
        <v>442</v>
      </c>
      <c r="H15" s="55">
        <v>1859</v>
      </c>
      <c r="I15" s="55">
        <v>1806</v>
      </c>
      <c r="J15" s="56"/>
      <c r="K15" s="55">
        <v>12000</v>
      </c>
      <c r="L15" s="55">
        <v>12909</v>
      </c>
      <c r="M15" s="55">
        <v>11698</v>
      </c>
      <c r="N15" s="55">
        <v>12089</v>
      </c>
      <c r="O15" s="55">
        <v>49281</v>
      </c>
      <c r="P15" s="55">
        <v>5708</v>
      </c>
      <c r="Q15" s="55">
        <v>21743</v>
      </c>
      <c r="R15" s="57">
        <v>21830</v>
      </c>
      <c r="S15" s="58" t="e">
        <f>"        "&amp;A16+1910</f>
        <v>#VALUE!</v>
      </c>
    </row>
    <row r="16" spans="1:19" s="20" customFormat="1" ht="9.75" customHeight="1" hidden="1">
      <c r="A16" s="59" t="s">
        <v>46</v>
      </c>
      <c r="B16" s="55">
        <v>4236</v>
      </c>
      <c r="C16" s="55">
        <v>664</v>
      </c>
      <c r="D16" s="55">
        <v>1803</v>
      </c>
      <c r="E16" s="55">
        <v>1769</v>
      </c>
      <c r="F16" s="55">
        <v>4224</v>
      </c>
      <c r="G16" s="55">
        <v>664</v>
      </c>
      <c r="H16" s="55">
        <v>1791</v>
      </c>
      <c r="I16" s="55">
        <v>1769</v>
      </c>
      <c r="J16" s="55"/>
      <c r="K16" s="55">
        <v>13618</v>
      </c>
      <c r="L16" s="55">
        <v>15520</v>
      </c>
      <c r="M16" s="55">
        <v>13168</v>
      </c>
      <c r="N16" s="55">
        <v>13359</v>
      </c>
      <c r="O16" s="55">
        <v>57479</v>
      </c>
      <c r="P16" s="55">
        <v>10293</v>
      </c>
      <c r="Q16" s="55">
        <v>23572</v>
      </c>
      <c r="R16" s="57">
        <v>23614</v>
      </c>
      <c r="S16" s="60">
        <v>1991</v>
      </c>
    </row>
    <row r="17" spans="1:19" s="20" customFormat="1" ht="9.75" customHeight="1">
      <c r="A17" s="59" t="s">
        <v>47</v>
      </c>
      <c r="B17" s="55">
        <v>3803</v>
      </c>
      <c r="C17" s="55">
        <v>742</v>
      </c>
      <c r="D17" s="55">
        <v>1449</v>
      </c>
      <c r="E17" s="55">
        <v>1612</v>
      </c>
      <c r="F17" s="55">
        <v>3728</v>
      </c>
      <c r="G17" s="55">
        <v>742</v>
      </c>
      <c r="H17" s="55">
        <v>1449</v>
      </c>
      <c r="I17" s="55">
        <v>1537</v>
      </c>
      <c r="J17" s="55"/>
      <c r="K17" s="55">
        <v>13881</v>
      </c>
      <c r="L17" s="55">
        <v>15452</v>
      </c>
      <c r="M17" s="55">
        <v>14140</v>
      </c>
      <c r="N17" s="55">
        <v>12880</v>
      </c>
      <c r="O17" s="55">
        <v>51771</v>
      </c>
      <c r="P17" s="55">
        <v>11474</v>
      </c>
      <c r="Q17" s="55">
        <v>20482</v>
      </c>
      <c r="R17" s="57">
        <v>19815</v>
      </c>
      <c r="S17" s="60">
        <v>1992</v>
      </c>
    </row>
    <row r="18" spans="1:19" s="20" customFormat="1" ht="9.75" customHeight="1">
      <c r="A18" s="61">
        <v>82</v>
      </c>
      <c r="B18" s="55">
        <v>3537</v>
      </c>
      <c r="C18" s="55">
        <v>817</v>
      </c>
      <c r="D18" s="55">
        <v>1345</v>
      </c>
      <c r="E18" s="55">
        <v>1375</v>
      </c>
      <c r="F18" s="55">
        <v>3466</v>
      </c>
      <c r="G18" s="55">
        <v>817</v>
      </c>
      <c r="H18" s="55">
        <v>1275</v>
      </c>
      <c r="I18" s="55">
        <v>1374</v>
      </c>
      <c r="J18" s="55"/>
      <c r="K18" s="55">
        <v>14684</v>
      </c>
      <c r="L18" s="55">
        <v>13382</v>
      </c>
      <c r="M18" s="55">
        <v>14978</v>
      </c>
      <c r="N18" s="55">
        <v>15185</v>
      </c>
      <c r="O18" s="55">
        <v>50942</v>
      </c>
      <c r="P18" s="55">
        <v>10928</v>
      </c>
      <c r="Q18" s="55">
        <v>19107</v>
      </c>
      <c r="R18" s="57">
        <v>20907</v>
      </c>
      <c r="S18" s="60">
        <v>1993</v>
      </c>
    </row>
    <row r="19" spans="1:19" s="20" customFormat="1" ht="9.75" customHeight="1">
      <c r="A19" s="61">
        <v>83</v>
      </c>
      <c r="B19" s="55">
        <v>2359</v>
      </c>
      <c r="C19" s="55">
        <v>571</v>
      </c>
      <c r="D19" s="55">
        <v>1079</v>
      </c>
      <c r="E19" s="55">
        <v>709</v>
      </c>
      <c r="F19" s="55">
        <v>2357</v>
      </c>
      <c r="G19" s="55">
        <v>571</v>
      </c>
      <c r="H19" s="55">
        <v>1078</v>
      </c>
      <c r="I19" s="55">
        <v>708</v>
      </c>
      <c r="J19" s="55"/>
      <c r="K19" s="55">
        <v>15176</v>
      </c>
      <c r="L19" s="55">
        <v>14069</v>
      </c>
      <c r="M19" s="55">
        <v>15869</v>
      </c>
      <c r="N19" s="55">
        <v>15014</v>
      </c>
      <c r="O19" s="55">
        <v>35776</v>
      </c>
      <c r="P19" s="55">
        <v>8041</v>
      </c>
      <c r="Q19" s="55">
        <v>17111</v>
      </c>
      <c r="R19" s="57">
        <v>10624</v>
      </c>
      <c r="S19" s="60">
        <v>1994</v>
      </c>
    </row>
    <row r="20" spans="1:19" s="20" customFormat="1" ht="9.75" customHeight="1">
      <c r="A20" s="61">
        <v>84</v>
      </c>
      <c r="B20" s="55">
        <v>3116</v>
      </c>
      <c r="C20" s="55">
        <v>642</v>
      </c>
      <c r="D20" s="55">
        <v>1263</v>
      </c>
      <c r="E20" s="55">
        <v>1211</v>
      </c>
      <c r="F20" s="55">
        <v>3116</v>
      </c>
      <c r="G20" s="55">
        <v>642</v>
      </c>
      <c r="H20" s="55">
        <v>1263</v>
      </c>
      <c r="I20" s="55">
        <v>1211</v>
      </c>
      <c r="J20" s="55"/>
      <c r="K20" s="55">
        <v>14495</v>
      </c>
      <c r="L20" s="55">
        <v>15173</v>
      </c>
      <c r="M20" s="55">
        <v>14859</v>
      </c>
      <c r="N20" s="55">
        <v>13756</v>
      </c>
      <c r="O20" s="55">
        <v>45161</v>
      </c>
      <c r="P20" s="55">
        <v>9745</v>
      </c>
      <c r="Q20" s="55">
        <v>18760</v>
      </c>
      <c r="R20" s="57">
        <v>16656</v>
      </c>
      <c r="S20" s="60">
        <v>1995</v>
      </c>
    </row>
    <row r="21" spans="1:19" s="20" customFormat="1" ht="9.75" customHeight="1">
      <c r="A21" s="61">
        <v>85</v>
      </c>
      <c r="B21" s="55">
        <v>2836</v>
      </c>
      <c r="C21" s="55">
        <v>557</v>
      </c>
      <c r="D21" s="55">
        <v>1261</v>
      </c>
      <c r="E21" s="55">
        <v>1018</v>
      </c>
      <c r="F21" s="55">
        <v>2820</v>
      </c>
      <c r="G21" s="55">
        <v>557</v>
      </c>
      <c r="H21" s="55">
        <v>1245</v>
      </c>
      <c r="I21" s="55">
        <v>1018</v>
      </c>
      <c r="J21" s="55"/>
      <c r="K21" s="55">
        <v>14890</v>
      </c>
      <c r="L21" s="55">
        <v>15792</v>
      </c>
      <c r="M21" s="55">
        <v>15457</v>
      </c>
      <c r="N21" s="55">
        <v>13704</v>
      </c>
      <c r="O21" s="55">
        <v>42000</v>
      </c>
      <c r="P21" s="55">
        <v>8794</v>
      </c>
      <c r="Q21" s="55">
        <v>19243</v>
      </c>
      <c r="R21" s="57">
        <v>13963</v>
      </c>
      <c r="S21" s="60">
        <v>1996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86</v>
      </c>
      <c r="B23" s="55">
        <v>3241</v>
      </c>
      <c r="C23" s="55">
        <v>523</v>
      </c>
      <c r="D23" s="55">
        <v>1431</v>
      </c>
      <c r="E23" s="55">
        <v>1287</v>
      </c>
      <c r="F23" s="55">
        <v>3181</v>
      </c>
      <c r="G23" s="55">
        <v>523</v>
      </c>
      <c r="H23" s="55">
        <v>1390</v>
      </c>
      <c r="I23" s="55">
        <v>1268</v>
      </c>
      <c r="J23" s="55"/>
      <c r="K23" s="55">
        <v>14647</v>
      </c>
      <c r="L23" s="55">
        <v>14617</v>
      </c>
      <c r="M23" s="55">
        <v>14416</v>
      </c>
      <c r="N23" s="55">
        <v>14912</v>
      </c>
      <c r="O23" s="55">
        <v>46551</v>
      </c>
      <c r="P23" s="55">
        <v>7633</v>
      </c>
      <c r="Q23" s="55">
        <v>20020</v>
      </c>
      <c r="R23" s="57">
        <v>18898</v>
      </c>
      <c r="S23" s="60">
        <v>1997</v>
      </c>
    </row>
    <row r="24" spans="1:19" s="20" customFormat="1" ht="9.75" customHeight="1">
      <c r="A24" s="62">
        <v>87</v>
      </c>
      <c r="B24" s="55">
        <v>3731</v>
      </c>
      <c r="C24" s="55">
        <v>509</v>
      </c>
      <c r="D24" s="55">
        <v>1289</v>
      </c>
      <c r="E24" s="55">
        <v>1933</v>
      </c>
      <c r="F24" s="55">
        <v>3706</v>
      </c>
      <c r="G24" s="55">
        <v>508</v>
      </c>
      <c r="H24" s="55">
        <v>1288</v>
      </c>
      <c r="I24" s="55">
        <v>1910</v>
      </c>
      <c r="J24" s="55"/>
      <c r="K24" s="55">
        <v>14683</v>
      </c>
      <c r="L24" s="55">
        <v>14219</v>
      </c>
      <c r="M24" s="55">
        <v>13005</v>
      </c>
      <c r="N24" s="55">
        <v>15936</v>
      </c>
      <c r="O24" s="55">
        <v>54425</v>
      </c>
      <c r="P24" s="55">
        <v>7236</v>
      </c>
      <c r="Q24" s="55">
        <v>16742</v>
      </c>
      <c r="R24" s="57">
        <v>30447</v>
      </c>
      <c r="S24" s="60">
        <v>1998</v>
      </c>
    </row>
    <row r="25" spans="1:19" s="20" customFormat="1" ht="9.75" customHeight="1">
      <c r="A25" s="61">
        <v>88</v>
      </c>
      <c r="B25" s="55">
        <v>3456</v>
      </c>
      <c r="C25" s="55">
        <v>836</v>
      </c>
      <c r="D25" s="55">
        <v>1483</v>
      </c>
      <c r="E25" s="55">
        <v>1137</v>
      </c>
      <c r="F25" s="55">
        <v>3449</v>
      </c>
      <c r="G25" s="55">
        <v>836</v>
      </c>
      <c r="H25" s="55">
        <v>1481</v>
      </c>
      <c r="I25" s="55">
        <v>1132</v>
      </c>
      <c r="J25" s="55"/>
      <c r="K25" s="55">
        <v>15120</v>
      </c>
      <c r="L25" s="55">
        <v>13368</v>
      </c>
      <c r="M25" s="55">
        <v>15622</v>
      </c>
      <c r="N25" s="55">
        <v>15757</v>
      </c>
      <c r="O25" s="55">
        <v>52150</v>
      </c>
      <c r="P25" s="55">
        <v>11169</v>
      </c>
      <c r="Q25" s="55">
        <v>23139</v>
      </c>
      <c r="R25" s="63">
        <v>17842</v>
      </c>
      <c r="S25" s="60">
        <v>1999</v>
      </c>
    </row>
    <row r="26" spans="1:19" s="20" customFormat="1" ht="9.75" customHeight="1">
      <c r="A26" s="61">
        <v>89</v>
      </c>
      <c r="B26" s="55">
        <v>2836</v>
      </c>
      <c r="C26" s="55">
        <v>616</v>
      </c>
      <c r="D26" s="55">
        <v>1094</v>
      </c>
      <c r="E26" s="55">
        <v>1126</v>
      </c>
      <c r="F26" s="55">
        <v>2795</v>
      </c>
      <c r="G26" s="55">
        <v>614</v>
      </c>
      <c r="H26" s="55">
        <v>1092</v>
      </c>
      <c r="I26" s="55">
        <v>1089</v>
      </c>
      <c r="J26" s="55"/>
      <c r="K26" s="55">
        <v>15695</v>
      </c>
      <c r="L26" s="55">
        <v>13929</v>
      </c>
      <c r="M26" s="55">
        <v>16502</v>
      </c>
      <c r="N26" s="55">
        <v>15881</v>
      </c>
      <c r="O26" s="55">
        <v>43852</v>
      </c>
      <c r="P26" s="55">
        <v>8552</v>
      </c>
      <c r="Q26" s="55">
        <v>18012</v>
      </c>
      <c r="R26" s="63">
        <v>17288</v>
      </c>
      <c r="S26" s="60">
        <v>2000</v>
      </c>
    </row>
    <row r="27" spans="1:19" s="67" customFormat="1" ht="9.75" customHeight="1">
      <c r="A27" s="64">
        <v>90</v>
      </c>
      <c r="B27" s="65">
        <f>SUM(C27:E27)</f>
        <v>2646.1000000000004</v>
      </c>
      <c r="C27" s="65">
        <f>C29+C31+C33</f>
        <v>552.1999999999999</v>
      </c>
      <c r="D27" s="65">
        <f>D29+D31+D33</f>
        <v>1110.0800000000002</v>
      </c>
      <c r="E27" s="65">
        <f>E29+E31+E33</f>
        <v>983.8199999999999</v>
      </c>
      <c r="F27" s="65">
        <f>SUM(G27:I27)</f>
        <v>2417.37</v>
      </c>
      <c r="G27" s="65">
        <f>G29+G31+G33</f>
        <v>374.21</v>
      </c>
      <c r="H27" s="65">
        <f>H29+H31+H33</f>
        <v>1104.8400000000001</v>
      </c>
      <c r="I27" s="65">
        <f>I29+I31+I33</f>
        <v>938.3199999999999</v>
      </c>
      <c r="J27" s="65"/>
      <c r="K27" s="65">
        <f>(O27/F27)*1000</f>
        <v>13943.535329717837</v>
      </c>
      <c r="L27" s="65">
        <f>(P27/G27)*1000</f>
        <v>10966.87955960557</v>
      </c>
      <c r="M27" s="65">
        <f>(Q27/H27)*1000</f>
        <v>15687.89417472213</v>
      </c>
      <c r="N27" s="65">
        <f>(R27/I27)*1000</f>
        <v>13076.727555631345</v>
      </c>
      <c r="O27" s="65">
        <f>O29+O31+O33</f>
        <v>33706.68400000001</v>
      </c>
      <c r="P27" s="65">
        <f>P29+P31+P33</f>
        <v>4103.916</v>
      </c>
      <c r="Q27" s="65">
        <f>Q29+Q31+Q33</f>
        <v>17332.613</v>
      </c>
      <c r="R27" s="65">
        <f>R29+R31+R33</f>
        <v>12270.155000000002</v>
      </c>
      <c r="S27" s="66">
        <v>2001</v>
      </c>
    </row>
    <row r="28" spans="1:19" s="20" customFormat="1" ht="9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/>
    </row>
    <row r="29" spans="1:19" s="2" customFormat="1" ht="13.5" customHeight="1">
      <c r="A29" s="39" t="s">
        <v>16</v>
      </c>
      <c r="B29" s="69">
        <f>SUM(C29:E29)</f>
        <v>0</v>
      </c>
      <c r="C29" s="69">
        <v>0</v>
      </c>
      <c r="D29" s="69">
        <v>0</v>
      </c>
      <c r="E29" s="69">
        <v>0</v>
      </c>
      <c r="F29" s="69">
        <f>SUM(G29:I29)</f>
        <v>0</v>
      </c>
      <c r="G29" s="69">
        <v>0</v>
      </c>
      <c r="H29" s="69">
        <v>0</v>
      </c>
      <c r="I29" s="69">
        <v>0</v>
      </c>
      <c r="J29" s="69"/>
      <c r="K29" s="69">
        <v>0</v>
      </c>
      <c r="L29" s="69">
        <v>0</v>
      </c>
      <c r="M29" s="69">
        <v>0</v>
      </c>
      <c r="N29" s="69">
        <v>0</v>
      </c>
      <c r="O29" s="69">
        <f>SUM(P29:R29)</f>
        <v>0</v>
      </c>
      <c r="P29" s="69">
        <v>0</v>
      </c>
      <c r="Q29" s="69">
        <v>0</v>
      </c>
      <c r="R29" s="70">
        <v>0</v>
      </c>
      <c r="S29" s="72" t="s">
        <v>48</v>
      </c>
    </row>
    <row r="30" spans="1:19" s="2" customFormat="1" ht="13.5" customHeight="1">
      <c r="A30" s="3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2"/>
    </row>
    <row r="31" spans="1:19" s="2" customFormat="1" ht="13.5" customHeight="1">
      <c r="A31" s="39" t="s">
        <v>17</v>
      </c>
      <c r="B31" s="69">
        <f>SUM(C31:E31)</f>
        <v>0</v>
      </c>
      <c r="C31" s="69">
        <v>0</v>
      </c>
      <c r="D31" s="69">
        <v>0</v>
      </c>
      <c r="E31" s="69">
        <v>0</v>
      </c>
      <c r="F31" s="69">
        <f>SUM(G31:I31)</f>
        <v>0</v>
      </c>
      <c r="G31" s="69">
        <v>0</v>
      </c>
      <c r="H31" s="69">
        <v>0</v>
      </c>
      <c r="I31" s="69">
        <v>0</v>
      </c>
      <c r="J31" s="69"/>
      <c r="K31" s="69">
        <v>0</v>
      </c>
      <c r="L31" s="69">
        <v>0</v>
      </c>
      <c r="M31" s="69">
        <v>0</v>
      </c>
      <c r="N31" s="69">
        <v>0</v>
      </c>
      <c r="O31" s="69">
        <f>SUM(P31:R31)</f>
        <v>0</v>
      </c>
      <c r="P31" s="69">
        <v>0</v>
      </c>
      <c r="Q31" s="69">
        <v>0</v>
      </c>
      <c r="R31" s="70">
        <v>0</v>
      </c>
      <c r="S31" s="72" t="s">
        <v>49</v>
      </c>
    </row>
    <row r="32" spans="1:19" s="2" customFormat="1" ht="13.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2"/>
    </row>
    <row r="33" spans="1:19" s="2" customFormat="1" ht="13.5" customHeight="1">
      <c r="A33" s="39" t="s">
        <v>18</v>
      </c>
      <c r="B33" s="69">
        <f aca="true" t="shared" si="0" ref="B33:I33">SUM(B35:B58)</f>
        <v>2646.1</v>
      </c>
      <c r="C33" s="69">
        <f t="shared" si="0"/>
        <v>552.1999999999999</v>
      </c>
      <c r="D33" s="69">
        <f t="shared" si="0"/>
        <v>1110.0800000000002</v>
      </c>
      <c r="E33" s="69">
        <f t="shared" si="0"/>
        <v>983.8199999999999</v>
      </c>
      <c r="F33" s="69">
        <f t="shared" si="0"/>
        <v>2417.37</v>
      </c>
      <c r="G33" s="69">
        <f t="shared" si="0"/>
        <v>374.21</v>
      </c>
      <c r="H33" s="69">
        <f t="shared" si="0"/>
        <v>1104.8400000000001</v>
      </c>
      <c r="I33" s="69">
        <f t="shared" si="0"/>
        <v>938.3199999999999</v>
      </c>
      <c r="J33" s="69"/>
      <c r="K33" s="69">
        <f>(O33/F33)*1000</f>
        <v>13943.535329717837</v>
      </c>
      <c r="L33" s="69">
        <f>(P33/G33)*1000</f>
        <v>10966.87955960557</v>
      </c>
      <c r="M33" s="69">
        <f>(Q33/H33)*1000</f>
        <v>15687.89417472213</v>
      </c>
      <c r="N33" s="69">
        <f>(R33/I33)*1000</f>
        <v>13076.727555631345</v>
      </c>
      <c r="O33" s="69">
        <f>SUM(O35:O58)</f>
        <v>33706.68400000001</v>
      </c>
      <c r="P33" s="69">
        <f>SUM(P35:P58)</f>
        <v>4103.916</v>
      </c>
      <c r="Q33" s="69">
        <f>SUM(Q35:Q58)</f>
        <v>17332.613</v>
      </c>
      <c r="R33" s="69">
        <f>SUM(R35:R58)</f>
        <v>12270.155000000002</v>
      </c>
      <c r="S33" s="72" t="s">
        <v>19</v>
      </c>
    </row>
    <row r="34" spans="1:19" s="2" customFormat="1" ht="13.5" customHeight="1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2"/>
    </row>
    <row r="35" spans="1:19" s="2" customFormat="1" ht="13.5" customHeight="1">
      <c r="A35" s="73" t="s">
        <v>50</v>
      </c>
      <c r="B35" s="69">
        <f>SUM(C35:E35)</f>
        <v>11.9</v>
      </c>
      <c r="C35" s="69">
        <v>0</v>
      </c>
      <c r="D35" s="69">
        <v>11.9</v>
      </c>
      <c r="E35" s="69">
        <v>0</v>
      </c>
      <c r="F35" s="69">
        <f>SUM(G35:I35)</f>
        <v>11.9</v>
      </c>
      <c r="G35" s="69">
        <v>0</v>
      </c>
      <c r="H35" s="69">
        <v>11.9</v>
      </c>
      <c r="I35" s="69">
        <v>0</v>
      </c>
      <c r="J35" s="69"/>
      <c r="K35" s="69">
        <f>(O35/F35)*1000</f>
        <v>6988.235294117646</v>
      </c>
      <c r="L35" s="69">
        <v>0</v>
      </c>
      <c r="M35" s="69">
        <f>(Q35/H35)*1000</f>
        <v>6988.235294117646</v>
      </c>
      <c r="N35" s="69">
        <v>0</v>
      </c>
      <c r="O35" s="69">
        <f>SUM(P35:R35)</f>
        <v>83.16</v>
      </c>
      <c r="P35" s="69">
        <v>0</v>
      </c>
      <c r="Q35" s="69">
        <v>83.16</v>
      </c>
      <c r="R35" s="70">
        <v>0</v>
      </c>
      <c r="S35" s="74" t="s">
        <v>51</v>
      </c>
    </row>
    <row r="36" spans="1:19" s="2" customFormat="1" ht="13.5" customHeight="1">
      <c r="A36" s="73" t="s">
        <v>52</v>
      </c>
      <c r="B36" s="69">
        <f>SUM(C36:E36)</f>
        <v>67.52</v>
      </c>
      <c r="C36" s="69">
        <v>0</v>
      </c>
      <c r="D36" s="69">
        <v>65.67</v>
      </c>
      <c r="E36" s="69">
        <v>1.85</v>
      </c>
      <c r="F36" s="69">
        <f>SUM(G36:I36)</f>
        <v>67.52</v>
      </c>
      <c r="G36" s="69">
        <v>0</v>
      </c>
      <c r="H36" s="69">
        <v>65.67</v>
      </c>
      <c r="I36" s="69">
        <v>1.85</v>
      </c>
      <c r="J36" s="69"/>
      <c r="K36" s="69">
        <f>(O36/F36)*1000</f>
        <v>17981.486966824647</v>
      </c>
      <c r="L36" s="69">
        <v>0</v>
      </c>
      <c r="M36" s="69">
        <f>(Q36/H36)*1000</f>
        <v>18100.502512562816</v>
      </c>
      <c r="N36" s="69">
        <f>(R36/I36)*1000</f>
        <v>13756.756756756757</v>
      </c>
      <c r="O36" s="69">
        <f>SUM(P36:R36)</f>
        <v>1214.1100000000001</v>
      </c>
      <c r="P36" s="69">
        <v>0</v>
      </c>
      <c r="Q36" s="69">
        <v>1188.66</v>
      </c>
      <c r="R36" s="70">
        <v>25.45</v>
      </c>
      <c r="S36" s="74" t="s">
        <v>53</v>
      </c>
    </row>
    <row r="37" spans="1:19" s="2" customFormat="1" ht="13.5" customHeight="1">
      <c r="A37" s="73" t="s">
        <v>54</v>
      </c>
      <c r="B37" s="69">
        <f>SUM(C37:E37)</f>
        <v>6.92</v>
      </c>
      <c r="C37" s="69">
        <v>0</v>
      </c>
      <c r="D37" s="69">
        <v>6.92</v>
      </c>
      <c r="E37" s="69">
        <v>0</v>
      </c>
      <c r="F37" s="69">
        <f>SUM(G37:I37)</f>
        <v>6.72</v>
      </c>
      <c r="G37" s="69">
        <v>0</v>
      </c>
      <c r="H37" s="69">
        <v>6.72</v>
      </c>
      <c r="I37" s="69">
        <v>0</v>
      </c>
      <c r="J37" s="69"/>
      <c r="K37" s="69">
        <f>(O37/F37)*1000</f>
        <v>10079.017857142857</v>
      </c>
      <c r="L37" s="69">
        <v>0</v>
      </c>
      <c r="M37" s="69">
        <f>(Q37/H37)*1000</f>
        <v>10079.017857142857</v>
      </c>
      <c r="N37" s="69">
        <v>0</v>
      </c>
      <c r="O37" s="69">
        <f>SUM(P37:R37)</f>
        <v>67.731</v>
      </c>
      <c r="P37" s="69">
        <v>0</v>
      </c>
      <c r="Q37" s="69">
        <v>67.731</v>
      </c>
      <c r="R37" s="70">
        <v>0</v>
      </c>
      <c r="S37" s="74" t="s">
        <v>55</v>
      </c>
    </row>
    <row r="38" spans="1:19" s="2" customFormat="1" ht="13.5" customHeight="1">
      <c r="A38" s="73" t="s">
        <v>56</v>
      </c>
      <c r="B38" s="69">
        <f>SUM(C38:E38)</f>
        <v>2.14</v>
      </c>
      <c r="C38" s="69">
        <v>0</v>
      </c>
      <c r="D38" s="69">
        <v>2.14</v>
      </c>
      <c r="E38" s="69">
        <v>0</v>
      </c>
      <c r="F38" s="69">
        <f>SUM(G38:I38)</f>
        <v>2.14</v>
      </c>
      <c r="G38" s="69">
        <v>0</v>
      </c>
      <c r="H38" s="69">
        <v>2.14</v>
      </c>
      <c r="I38" s="69">
        <v>0</v>
      </c>
      <c r="J38" s="69"/>
      <c r="K38" s="69">
        <f>(O38/F38)*1000</f>
        <v>8500</v>
      </c>
      <c r="L38" s="69">
        <v>0</v>
      </c>
      <c r="M38" s="69">
        <f>(Q38/H38)*1000</f>
        <v>8500</v>
      </c>
      <c r="N38" s="69">
        <v>0</v>
      </c>
      <c r="O38" s="69">
        <f>SUM(P38:R38)</f>
        <v>18.19</v>
      </c>
      <c r="P38" s="69">
        <v>0</v>
      </c>
      <c r="Q38" s="69">
        <v>18.19</v>
      </c>
      <c r="R38" s="70">
        <v>0</v>
      </c>
      <c r="S38" s="74" t="s">
        <v>57</v>
      </c>
    </row>
    <row r="39" spans="1:19" s="2" customFormat="1" ht="13.5" customHeight="1">
      <c r="A39" s="73" t="s">
        <v>58</v>
      </c>
      <c r="B39" s="69">
        <f>SUM(C39:E39)</f>
        <v>117.6</v>
      </c>
      <c r="C39" s="69">
        <v>0</v>
      </c>
      <c r="D39" s="69">
        <v>103</v>
      </c>
      <c r="E39" s="69">
        <v>14.6</v>
      </c>
      <c r="F39" s="69">
        <f>SUM(G39:I39)</f>
        <v>105.1</v>
      </c>
      <c r="G39" s="69">
        <v>0</v>
      </c>
      <c r="H39" s="69">
        <v>103</v>
      </c>
      <c r="I39" s="69">
        <v>2.1</v>
      </c>
      <c r="J39" s="69"/>
      <c r="K39" s="69">
        <f>(O39/F39)*1000</f>
        <v>10038.058991436728</v>
      </c>
      <c r="L39" s="69">
        <v>0</v>
      </c>
      <c r="M39" s="69">
        <f>(Q39/H39)*1000</f>
        <v>10038.83495145631</v>
      </c>
      <c r="N39" s="69">
        <f>(R39/I39)*1000</f>
        <v>10000</v>
      </c>
      <c r="O39" s="69">
        <f>SUM(P39:R39)</f>
        <v>1055</v>
      </c>
      <c r="P39" s="69">
        <v>0</v>
      </c>
      <c r="Q39" s="69">
        <v>1034</v>
      </c>
      <c r="R39" s="70">
        <v>21</v>
      </c>
      <c r="S39" s="74" t="s">
        <v>59</v>
      </c>
    </row>
    <row r="40" spans="1:19" s="2" customFormat="1" ht="13.5" customHeight="1">
      <c r="A40" s="75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4"/>
    </row>
    <row r="41" spans="1:19" s="2" customFormat="1" ht="13.5" customHeight="1">
      <c r="A41" s="73" t="s">
        <v>60</v>
      </c>
      <c r="B41" s="69">
        <f>SUM(C41:E41)</f>
        <v>18.259999999999998</v>
      </c>
      <c r="C41" s="69">
        <v>0.98</v>
      </c>
      <c r="D41" s="69">
        <v>7.76</v>
      </c>
      <c r="E41" s="69">
        <v>9.52</v>
      </c>
      <c r="F41" s="69">
        <f>SUM(G41:I41)</f>
        <v>18.259999999999998</v>
      </c>
      <c r="G41" s="69">
        <v>0.98</v>
      </c>
      <c r="H41" s="69">
        <v>7.76</v>
      </c>
      <c r="I41" s="69">
        <v>9.52</v>
      </c>
      <c r="J41" s="69"/>
      <c r="K41" s="69">
        <f>(O41/F41)*1000</f>
        <v>17750.27382256298</v>
      </c>
      <c r="L41" s="69">
        <f>(P41/G41)*1000</f>
        <v>26979.591836734697</v>
      </c>
      <c r="M41" s="69">
        <f>(Q41/H41)*1000</f>
        <v>17905.927835051545</v>
      </c>
      <c r="N41" s="69">
        <f>(R41/I41)*1000</f>
        <v>16673.319327731093</v>
      </c>
      <c r="O41" s="69">
        <f>SUM(P41:R41)</f>
        <v>324.12</v>
      </c>
      <c r="P41" s="69">
        <v>26.44</v>
      </c>
      <c r="Q41" s="69">
        <v>138.95</v>
      </c>
      <c r="R41" s="70">
        <v>158.73</v>
      </c>
      <c r="S41" s="74" t="s">
        <v>61</v>
      </c>
    </row>
    <row r="42" spans="1:19" s="2" customFormat="1" ht="13.5" customHeight="1">
      <c r="A42" s="73" t="s">
        <v>62</v>
      </c>
      <c r="B42" s="69">
        <f>SUM(C42:E42)</f>
        <v>18.98</v>
      </c>
      <c r="C42" s="69">
        <v>0</v>
      </c>
      <c r="D42" s="69">
        <v>8.8</v>
      </c>
      <c r="E42" s="69">
        <v>10.18</v>
      </c>
      <c r="F42" s="69">
        <f>SUM(G42:I42)</f>
        <v>18.98</v>
      </c>
      <c r="G42" s="69">
        <v>0</v>
      </c>
      <c r="H42" s="69">
        <v>8.8</v>
      </c>
      <c r="I42" s="69">
        <v>10.18</v>
      </c>
      <c r="J42" s="69"/>
      <c r="K42" s="69">
        <f>(O42/F42)*1000</f>
        <v>21465.226554267647</v>
      </c>
      <c r="L42" s="69">
        <v>0</v>
      </c>
      <c r="M42" s="69">
        <f>(Q42/H42)*1000</f>
        <v>24431.81818181818</v>
      </c>
      <c r="N42" s="69">
        <f>(R42/I42)*1000</f>
        <v>18900.785854616894</v>
      </c>
      <c r="O42" s="69">
        <f>SUM(P42:R42)</f>
        <v>407.40999999999997</v>
      </c>
      <c r="P42" s="69">
        <v>0</v>
      </c>
      <c r="Q42" s="69">
        <v>215</v>
      </c>
      <c r="R42" s="70">
        <v>192.41</v>
      </c>
      <c r="S42" s="74" t="s">
        <v>63</v>
      </c>
    </row>
    <row r="43" spans="1:19" s="2" customFormat="1" ht="13.5" customHeight="1">
      <c r="A43" s="73" t="s">
        <v>64</v>
      </c>
      <c r="B43" s="69">
        <f>SUM(C43:E43)</f>
        <v>0.2</v>
      </c>
      <c r="C43" s="69">
        <v>0</v>
      </c>
      <c r="D43" s="69">
        <v>0</v>
      </c>
      <c r="E43" s="69">
        <v>0.2</v>
      </c>
      <c r="F43" s="69">
        <f>SUM(G43:I43)</f>
        <v>0.2</v>
      </c>
      <c r="G43" s="69">
        <v>0</v>
      </c>
      <c r="H43" s="69">
        <v>0</v>
      </c>
      <c r="I43" s="69">
        <v>0.2</v>
      </c>
      <c r="J43" s="69"/>
      <c r="K43" s="69">
        <f>(O43/F43)*1000</f>
        <v>15000</v>
      </c>
      <c r="L43" s="69">
        <v>0</v>
      </c>
      <c r="M43" s="69">
        <v>0</v>
      </c>
      <c r="N43" s="69">
        <f>(R43/I43)*1000</f>
        <v>15000</v>
      </c>
      <c r="O43" s="69">
        <f>SUM(P43:R43)</f>
        <v>3</v>
      </c>
      <c r="P43" s="69">
        <v>0</v>
      </c>
      <c r="Q43" s="69">
        <v>0</v>
      </c>
      <c r="R43" s="70">
        <v>3</v>
      </c>
      <c r="S43" s="74" t="s">
        <v>65</v>
      </c>
    </row>
    <row r="44" spans="1:19" s="2" customFormat="1" ht="13.5" customHeight="1">
      <c r="A44" s="73" t="s">
        <v>66</v>
      </c>
      <c r="B44" s="69">
        <f>SUM(C44:E44)</f>
        <v>638.6999999999999</v>
      </c>
      <c r="C44" s="69">
        <v>32.79</v>
      </c>
      <c r="D44" s="69">
        <v>222.45</v>
      </c>
      <c r="E44" s="69">
        <v>383.46</v>
      </c>
      <c r="F44" s="69">
        <f>SUM(G44:I44)</f>
        <v>638.6999999999999</v>
      </c>
      <c r="G44" s="69">
        <v>32.79</v>
      </c>
      <c r="H44" s="69">
        <v>222.45</v>
      </c>
      <c r="I44" s="69">
        <v>383.46</v>
      </c>
      <c r="J44" s="69"/>
      <c r="K44" s="69">
        <f>(O44/F44)*1000</f>
        <v>15674.726788789732</v>
      </c>
      <c r="L44" s="69">
        <f>(P44/G44)*1000</f>
        <v>16974.565416285455</v>
      </c>
      <c r="M44" s="69">
        <f>(Q44/H44)*1000</f>
        <v>16478.251292425266</v>
      </c>
      <c r="N44" s="69">
        <f>(R44/I44)*1000</f>
        <v>15097.441714911596</v>
      </c>
      <c r="O44" s="69">
        <f>SUM(P44:R44)</f>
        <v>10011.448</v>
      </c>
      <c r="P44" s="69">
        <v>556.596</v>
      </c>
      <c r="Q44" s="69">
        <v>3665.587</v>
      </c>
      <c r="R44" s="70">
        <v>5789.265</v>
      </c>
      <c r="S44" s="74" t="s">
        <v>67</v>
      </c>
    </row>
    <row r="45" spans="1:19" s="2" customFormat="1" ht="13.5" customHeight="1">
      <c r="A45" s="73" t="s">
        <v>68</v>
      </c>
      <c r="B45" s="69">
        <f>SUM(C45:E45)</f>
        <v>565</v>
      </c>
      <c r="C45" s="69">
        <v>64.7</v>
      </c>
      <c r="D45" s="69">
        <v>265.9</v>
      </c>
      <c r="E45" s="69">
        <v>234.4</v>
      </c>
      <c r="F45" s="69">
        <f>SUM(G45:I45)</f>
        <v>565</v>
      </c>
      <c r="G45" s="69">
        <v>64.7</v>
      </c>
      <c r="H45" s="69">
        <v>265.9</v>
      </c>
      <c r="I45" s="69">
        <v>234.4</v>
      </c>
      <c r="J45" s="69"/>
      <c r="K45" s="69">
        <f>(O45/F45)*1000</f>
        <v>15371.823008849557</v>
      </c>
      <c r="L45" s="69">
        <f>(P45/G45)*1000</f>
        <v>14733.384853168469</v>
      </c>
      <c r="M45" s="69">
        <f>(Q45/H45)*1000</f>
        <v>19154.98307634449</v>
      </c>
      <c r="N45" s="69">
        <f>(R45/I45)*1000</f>
        <v>11256.484641638226</v>
      </c>
      <c r="O45" s="69">
        <f>SUM(P45:R45)</f>
        <v>8685.08</v>
      </c>
      <c r="P45" s="69">
        <v>953.25</v>
      </c>
      <c r="Q45" s="69">
        <v>5093.31</v>
      </c>
      <c r="R45" s="70">
        <v>2638.52</v>
      </c>
      <c r="S45" s="74" t="s">
        <v>69</v>
      </c>
    </row>
    <row r="46" spans="1:19" s="2" customFormat="1" ht="13.5" customHeight="1">
      <c r="A46" s="7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4"/>
    </row>
    <row r="47" spans="1:19" s="2" customFormat="1" ht="13.5" customHeight="1">
      <c r="A47" s="73" t="s">
        <v>70</v>
      </c>
      <c r="B47" s="69">
        <f aca="true" t="shared" si="1" ref="B47:B52">SUM(C47:E47)</f>
        <v>199.4</v>
      </c>
      <c r="C47" s="69">
        <v>38.8</v>
      </c>
      <c r="D47" s="69">
        <v>72.7</v>
      </c>
      <c r="E47" s="69">
        <v>87.9</v>
      </c>
      <c r="F47" s="69">
        <f aca="true" t="shared" si="2" ref="F47:F52">SUM(G47:I47)</f>
        <v>166.4</v>
      </c>
      <c r="G47" s="69">
        <v>38.8</v>
      </c>
      <c r="H47" s="69">
        <v>72.7</v>
      </c>
      <c r="I47" s="69">
        <v>54.9</v>
      </c>
      <c r="J47" s="69"/>
      <c r="K47" s="69">
        <f aca="true" t="shared" si="3" ref="K47:N51">(O47/F47)*1000</f>
        <v>13382.512019230771</v>
      </c>
      <c r="L47" s="69">
        <f t="shared" si="3"/>
        <v>13845.36082474227</v>
      </c>
      <c r="M47" s="69">
        <f t="shared" si="3"/>
        <v>13761.348005502063</v>
      </c>
      <c r="N47" s="69">
        <f t="shared" si="3"/>
        <v>12553.734061930785</v>
      </c>
      <c r="O47" s="69">
        <f aca="true" t="shared" si="4" ref="O47:O52">SUM(P47:R47)</f>
        <v>2226.8500000000004</v>
      </c>
      <c r="P47" s="69">
        <v>537.2</v>
      </c>
      <c r="Q47" s="69">
        <v>1000.45</v>
      </c>
      <c r="R47" s="70">
        <v>689.2</v>
      </c>
      <c r="S47" s="74" t="s">
        <v>71</v>
      </c>
    </row>
    <row r="48" spans="1:19" s="2" customFormat="1" ht="13.5" customHeight="1">
      <c r="A48" s="73" t="s">
        <v>72</v>
      </c>
      <c r="B48" s="69">
        <f t="shared" si="1"/>
        <v>199.3</v>
      </c>
      <c r="C48" s="69">
        <v>45.85</v>
      </c>
      <c r="D48" s="69">
        <v>45.37</v>
      </c>
      <c r="E48" s="69">
        <v>108.08</v>
      </c>
      <c r="F48" s="69">
        <f t="shared" si="2"/>
        <v>194.3</v>
      </c>
      <c r="G48" s="69">
        <v>45.85</v>
      </c>
      <c r="H48" s="69">
        <v>40.37</v>
      </c>
      <c r="I48" s="69">
        <v>108.08</v>
      </c>
      <c r="J48" s="69"/>
      <c r="K48" s="69">
        <f t="shared" si="3"/>
        <v>10815.645908389088</v>
      </c>
      <c r="L48" s="69">
        <f t="shared" si="3"/>
        <v>10761.723009814614</v>
      </c>
      <c r="M48" s="69">
        <f t="shared" si="3"/>
        <v>13277.557592271489</v>
      </c>
      <c r="N48" s="69">
        <f t="shared" si="3"/>
        <v>9918.948926720948</v>
      </c>
      <c r="O48" s="69">
        <f t="shared" si="4"/>
        <v>2101.48</v>
      </c>
      <c r="P48" s="69">
        <v>493.425</v>
      </c>
      <c r="Q48" s="69">
        <v>536.015</v>
      </c>
      <c r="R48" s="70">
        <v>1072.04</v>
      </c>
      <c r="S48" s="74" t="s">
        <v>73</v>
      </c>
    </row>
    <row r="49" spans="1:19" s="2" customFormat="1" ht="13.5" customHeight="1">
      <c r="A49" s="73" t="s">
        <v>74</v>
      </c>
      <c r="B49" s="69">
        <f t="shared" si="1"/>
        <v>739.6199999999999</v>
      </c>
      <c r="C49" s="69">
        <v>363.13</v>
      </c>
      <c r="D49" s="69">
        <v>278.42</v>
      </c>
      <c r="E49" s="69">
        <v>98.07</v>
      </c>
      <c r="F49" s="69">
        <f t="shared" si="2"/>
        <v>561.63</v>
      </c>
      <c r="G49" s="69">
        <v>185.14</v>
      </c>
      <c r="H49" s="69">
        <v>278.42</v>
      </c>
      <c r="I49" s="69">
        <v>98.07</v>
      </c>
      <c r="J49" s="69"/>
      <c r="K49" s="69">
        <f t="shared" si="3"/>
        <v>12087.682281929385</v>
      </c>
      <c r="L49" s="69">
        <f t="shared" si="3"/>
        <v>7747.947499189802</v>
      </c>
      <c r="M49" s="69">
        <f t="shared" si="3"/>
        <v>14605.09302492637</v>
      </c>
      <c r="N49" s="69">
        <f t="shared" si="3"/>
        <v>13133.476088508209</v>
      </c>
      <c r="O49" s="69">
        <f t="shared" si="4"/>
        <v>6788.805</v>
      </c>
      <c r="P49" s="69">
        <v>1434.455</v>
      </c>
      <c r="Q49" s="69">
        <v>4066.35</v>
      </c>
      <c r="R49" s="70">
        <v>1288</v>
      </c>
      <c r="S49" s="74" t="s">
        <v>75</v>
      </c>
    </row>
    <row r="50" spans="1:19" s="2" customFormat="1" ht="13.5" customHeight="1">
      <c r="A50" s="73" t="s">
        <v>76</v>
      </c>
      <c r="B50" s="69">
        <f t="shared" si="1"/>
        <v>7.000000000000001</v>
      </c>
      <c r="C50" s="69">
        <v>5.15</v>
      </c>
      <c r="D50" s="69">
        <v>0.4</v>
      </c>
      <c r="E50" s="69">
        <v>1.45</v>
      </c>
      <c r="F50" s="69">
        <f t="shared" si="2"/>
        <v>7.000000000000001</v>
      </c>
      <c r="G50" s="69">
        <v>5.15</v>
      </c>
      <c r="H50" s="69">
        <v>0.4</v>
      </c>
      <c r="I50" s="69">
        <v>1.45</v>
      </c>
      <c r="J50" s="69"/>
      <c r="K50" s="69">
        <f t="shared" si="3"/>
        <v>17928.571428571428</v>
      </c>
      <c r="L50" s="69">
        <f t="shared" si="3"/>
        <v>17815.53398058252</v>
      </c>
      <c r="M50" s="69">
        <f t="shared" si="3"/>
        <v>21000</v>
      </c>
      <c r="N50" s="69">
        <f t="shared" si="3"/>
        <v>17482.75862068966</v>
      </c>
      <c r="O50" s="69">
        <f t="shared" si="4"/>
        <v>125.5</v>
      </c>
      <c r="P50" s="69">
        <v>91.75</v>
      </c>
      <c r="Q50" s="69">
        <v>8.4</v>
      </c>
      <c r="R50" s="70">
        <v>25.35</v>
      </c>
      <c r="S50" s="74" t="s">
        <v>77</v>
      </c>
    </row>
    <row r="51" spans="1:19" s="2" customFormat="1" ht="13.5" customHeight="1">
      <c r="A51" s="73" t="s">
        <v>78</v>
      </c>
      <c r="B51" s="69">
        <f t="shared" si="1"/>
        <v>48.19</v>
      </c>
      <c r="C51" s="69">
        <v>0.8</v>
      </c>
      <c r="D51" s="69">
        <v>16.63</v>
      </c>
      <c r="E51" s="69">
        <v>30.76</v>
      </c>
      <c r="F51" s="69">
        <f t="shared" si="2"/>
        <v>48.19</v>
      </c>
      <c r="G51" s="69">
        <v>0.8</v>
      </c>
      <c r="H51" s="69">
        <v>16.63</v>
      </c>
      <c r="I51" s="69">
        <v>30.76</v>
      </c>
      <c r="J51" s="69"/>
      <c r="K51" s="69">
        <f t="shared" si="3"/>
        <v>11982.257729819465</v>
      </c>
      <c r="L51" s="69">
        <f t="shared" si="3"/>
        <v>13500</v>
      </c>
      <c r="M51" s="69">
        <f t="shared" si="3"/>
        <v>12541.190619362598</v>
      </c>
      <c r="N51" s="69">
        <f t="shared" si="3"/>
        <v>11640.60468140442</v>
      </c>
      <c r="O51" s="69">
        <f t="shared" si="4"/>
        <v>577.425</v>
      </c>
      <c r="P51" s="69">
        <v>10.8</v>
      </c>
      <c r="Q51" s="69">
        <v>208.56</v>
      </c>
      <c r="R51" s="70">
        <v>358.065</v>
      </c>
      <c r="S51" s="74" t="s">
        <v>79</v>
      </c>
    </row>
    <row r="52" spans="1:19" s="2" customFormat="1" ht="13.5" customHeight="1">
      <c r="A52" s="73" t="s">
        <v>80</v>
      </c>
      <c r="B52" s="69">
        <f t="shared" si="1"/>
        <v>4.47</v>
      </c>
      <c r="C52" s="69">
        <v>0</v>
      </c>
      <c r="D52" s="69">
        <v>1.42</v>
      </c>
      <c r="E52" s="69">
        <v>3.05</v>
      </c>
      <c r="F52" s="69">
        <f t="shared" si="2"/>
        <v>4.43</v>
      </c>
      <c r="G52" s="69">
        <v>0</v>
      </c>
      <c r="H52" s="69">
        <v>1.38</v>
      </c>
      <c r="I52" s="69">
        <v>3.05</v>
      </c>
      <c r="J52" s="69"/>
      <c r="K52" s="69">
        <f>(O52/F52)*1000</f>
        <v>2500</v>
      </c>
      <c r="L52" s="69">
        <v>0</v>
      </c>
      <c r="M52" s="69">
        <f>(Q52/H52)*1000</f>
        <v>2500.0000000000005</v>
      </c>
      <c r="N52" s="69">
        <f>(R52/I52)*1000</f>
        <v>2500</v>
      </c>
      <c r="O52" s="69">
        <f t="shared" si="4"/>
        <v>11.075</v>
      </c>
      <c r="P52" s="69">
        <v>0</v>
      </c>
      <c r="Q52" s="69">
        <v>3.45</v>
      </c>
      <c r="R52" s="70">
        <v>7.625</v>
      </c>
      <c r="S52" s="74" t="s">
        <v>81</v>
      </c>
    </row>
    <row r="53" spans="1:19" s="2" customFormat="1" ht="13.5" customHeight="1">
      <c r="A53" s="7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74"/>
    </row>
    <row r="54" spans="1:19" s="2" customFormat="1" ht="13.5" customHeight="1">
      <c r="A54" s="73" t="s">
        <v>82</v>
      </c>
      <c r="B54" s="69">
        <f>SUM(C54:E54)</f>
        <v>0</v>
      </c>
      <c r="C54" s="69">
        <v>0</v>
      </c>
      <c r="D54" s="69">
        <v>0</v>
      </c>
      <c r="E54" s="69">
        <v>0</v>
      </c>
      <c r="F54" s="69">
        <f>SUM(G54:I54)</f>
        <v>0</v>
      </c>
      <c r="G54" s="69">
        <v>0</v>
      </c>
      <c r="H54" s="69">
        <v>0</v>
      </c>
      <c r="I54" s="69">
        <v>0</v>
      </c>
      <c r="J54" s="69"/>
      <c r="K54" s="69">
        <v>0</v>
      </c>
      <c r="L54" s="69">
        <v>0</v>
      </c>
      <c r="M54" s="69">
        <v>0</v>
      </c>
      <c r="N54" s="69">
        <v>0</v>
      </c>
      <c r="O54" s="69">
        <f>SUM(P54:R54)</f>
        <v>0</v>
      </c>
      <c r="P54" s="69">
        <v>0</v>
      </c>
      <c r="Q54" s="69">
        <v>0</v>
      </c>
      <c r="R54" s="70">
        <v>0</v>
      </c>
      <c r="S54" s="74" t="s">
        <v>20</v>
      </c>
    </row>
    <row r="55" spans="1:19" s="2" customFormat="1" ht="13.5" customHeight="1">
      <c r="A55" s="73" t="s">
        <v>83</v>
      </c>
      <c r="B55" s="69">
        <f>SUM(C55:E55)</f>
        <v>0.8999999999999999</v>
      </c>
      <c r="C55" s="69">
        <v>0</v>
      </c>
      <c r="D55" s="69">
        <v>0.6</v>
      </c>
      <c r="E55" s="69">
        <v>0.3</v>
      </c>
      <c r="F55" s="69">
        <f>SUM(G55:I55)</f>
        <v>0.8999999999999999</v>
      </c>
      <c r="G55" s="69">
        <v>0</v>
      </c>
      <c r="H55" s="69">
        <v>0.6</v>
      </c>
      <c r="I55" s="69">
        <v>0.3</v>
      </c>
      <c r="J55" s="69"/>
      <c r="K55" s="69">
        <f>(O55/F55)*1000</f>
        <v>7000.000000000001</v>
      </c>
      <c r="L55" s="69">
        <v>0</v>
      </c>
      <c r="M55" s="69">
        <f>(Q55/H55)*1000</f>
        <v>8000</v>
      </c>
      <c r="N55" s="69">
        <f>(R55/I55)*1000</f>
        <v>5000</v>
      </c>
      <c r="O55" s="69">
        <f>SUM(P55:R55)</f>
        <v>6.3</v>
      </c>
      <c r="P55" s="69">
        <v>0</v>
      </c>
      <c r="Q55" s="69">
        <v>4.8</v>
      </c>
      <c r="R55" s="70">
        <v>1.5</v>
      </c>
      <c r="S55" s="74" t="s">
        <v>21</v>
      </c>
    </row>
    <row r="56" spans="1:19" s="2" customFormat="1" ht="13.5" customHeight="1">
      <c r="A56" s="73" t="s">
        <v>84</v>
      </c>
      <c r="B56" s="69">
        <f>SUM(C56:E56)</f>
        <v>0</v>
      </c>
      <c r="C56" s="69">
        <v>0</v>
      </c>
      <c r="D56" s="69">
        <v>0</v>
      </c>
      <c r="E56" s="69">
        <v>0</v>
      </c>
      <c r="F56" s="69">
        <f>SUM(G56:I56)</f>
        <v>0</v>
      </c>
      <c r="G56" s="69">
        <v>0</v>
      </c>
      <c r="H56" s="69">
        <v>0</v>
      </c>
      <c r="I56" s="69">
        <v>0</v>
      </c>
      <c r="J56" s="69"/>
      <c r="K56" s="69">
        <v>0</v>
      </c>
      <c r="L56" s="69">
        <v>0</v>
      </c>
      <c r="M56" s="69">
        <v>0</v>
      </c>
      <c r="N56" s="69">
        <v>0</v>
      </c>
      <c r="O56" s="69">
        <f>SUM(P56:R56)</f>
        <v>0</v>
      </c>
      <c r="P56" s="69">
        <v>0</v>
      </c>
      <c r="Q56" s="69">
        <v>0</v>
      </c>
      <c r="R56" s="70">
        <v>0</v>
      </c>
      <c r="S56" s="74" t="s">
        <v>22</v>
      </c>
    </row>
    <row r="57" spans="1:19" s="2" customFormat="1" ht="13.5" customHeight="1">
      <c r="A57" s="73" t="s">
        <v>85</v>
      </c>
      <c r="B57" s="69">
        <f>SUM(C57:E57)</f>
        <v>0</v>
      </c>
      <c r="C57" s="69">
        <v>0</v>
      </c>
      <c r="D57" s="69">
        <v>0</v>
      </c>
      <c r="E57" s="69">
        <v>0</v>
      </c>
      <c r="F57" s="69">
        <f>SUM(G57:I57)</f>
        <v>0</v>
      </c>
      <c r="G57" s="69">
        <v>0</v>
      </c>
      <c r="H57" s="69">
        <v>0</v>
      </c>
      <c r="I57" s="69">
        <v>0</v>
      </c>
      <c r="J57" s="69"/>
      <c r="K57" s="69">
        <v>0</v>
      </c>
      <c r="L57" s="69">
        <v>0</v>
      </c>
      <c r="M57" s="69">
        <v>0</v>
      </c>
      <c r="N57" s="69">
        <v>0</v>
      </c>
      <c r="O57" s="69">
        <f>SUM(P57:R57)</f>
        <v>0</v>
      </c>
      <c r="P57" s="69">
        <v>0</v>
      </c>
      <c r="Q57" s="69">
        <v>0</v>
      </c>
      <c r="R57" s="70">
        <v>0</v>
      </c>
      <c r="S57" s="74" t="s">
        <v>23</v>
      </c>
    </row>
    <row r="58" spans="1:19" s="2" customFormat="1" ht="13.5" customHeight="1">
      <c r="A58" s="73" t="s">
        <v>86</v>
      </c>
      <c r="B58" s="69">
        <f>SUM(C58:E58)</f>
        <v>0</v>
      </c>
      <c r="C58" s="69">
        <v>0</v>
      </c>
      <c r="D58" s="69">
        <v>0</v>
      </c>
      <c r="E58" s="69">
        <v>0</v>
      </c>
      <c r="F58" s="69">
        <f>SUM(G58:I58)</f>
        <v>0</v>
      </c>
      <c r="G58" s="69">
        <v>0</v>
      </c>
      <c r="H58" s="69">
        <v>0</v>
      </c>
      <c r="I58" s="69">
        <v>0</v>
      </c>
      <c r="J58" s="69"/>
      <c r="K58" s="69">
        <v>0</v>
      </c>
      <c r="L58" s="69">
        <v>0</v>
      </c>
      <c r="M58" s="69">
        <v>0</v>
      </c>
      <c r="N58" s="69">
        <v>0</v>
      </c>
      <c r="O58" s="69">
        <f>SUM(P58:R58)</f>
        <v>0</v>
      </c>
      <c r="P58" s="69">
        <v>0</v>
      </c>
      <c r="Q58" s="69">
        <v>0</v>
      </c>
      <c r="R58" s="70">
        <v>0</v>
      </c>
      <c r="S58" s="74" t="s">
        <v>24</v>
      </c>
    </row>
    <row r="59" spans="1:19" s="2" customFormat="1" ht="3" customHeight="1">
      <c r="A59" s="73"/>
      <c r="B59" s="76"/>
      <c r="C59" s="76"/>
      <c r="D59" s="76"/>
      <c r="E59" s="76"/>
      <c r="F59" s="76"/>
      <c r="G59" s="76"/>
      <c r="H59" s="76"/>
      <c r="I59" s="76"/>
      <c r="J59" s="29"/>
      <c r="K59" s="76"/>
      <c r="L59" s="76"/>
      <c r="M59" s="76"/>
      <c r="N59" s="76"/>
      <c r="O59" s="76"/>
      <c r="P59" s="76"/>
      <c r="Q59" s="76"/>
      <c r="R59" s="77"/>
      <c r="S59" s="78"/>
    </row>
    <row r="60" spans="1:19" s="80" customFormat="1" ht="9" customHeight="1">
      <c r="A60" s="79" t="s">
        <v>87</v>
      </c>
      <c r="K60" s="81" t="s">
        <v>88</v>
      </c>
      <c r="R60" s="82"/>
      <c r="S60" s="83"/>
    </row>
    <row r="61" spans="18:19" s="80" customFormat="1" ht="13.5" customHeight="1">
      <c r="R61" s="82"/>
      <c r="S61" s="83"/>
    </row>
    <row r="62" spans="18:19" s="20" customFormat="1" ht="13.5" customHeight="1">
      <c r="R62" s="84"/>
      <c r="S62" s="71"/>
    </row>
    <row r="63" spans="18:19" s="20" customFormat="1" ht="13.5" customHeight="1">
      <c r="R63" s="84"/>
      <c r="S63" s="71"/>
    </row>
    <row r="64" s="20" customFormat="1" ht="6" customHeight="1">
      <c r="R64" s="84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4"/>
      <c r="S65" s="20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84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84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4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84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84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84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84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84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84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84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84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84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84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84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84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84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84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84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84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84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84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84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84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84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84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84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84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84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84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84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84"/>
      <c r="S96" s="20"/>
      <c r="T96" s="20"/>
      <c r="U96" s="20"/>
      <c r="V96" s="20"/>
      <c r="W96" s="20"/>
    </row>
    <row r="97" ht="15.75">
      <c r="R97" s="86"/>
    </row>
    <row r="98" ht="15.75">
      <c r="R98" s="86"/>
    </row>
    <row r="99" ht="15.75">
      <c r="R99" s="86"/>
    </row>
    <row r="100" ht="15.75">
      <c r="R100" s="86"/>
    </row>
    <row r="101" ht="15.75">
      <c r="R101" s="86"/>
    </row>
    <row r="102" ht="15.75">
      <c r="R102" s="86"/>
    </row>
    <row r="103" ht="15.75">
      <c r="R103" s="86"/>
    </row>
    <row r="104" ht="15.75">
      <c r="R104" s="86"/>
    </row>
    <row r="105" ht="15.75">
      <c r="R105" s="86"/>
    </row>
    <row r="106" ht="15.75">
      <c r="R106" s="86"/>
    </row>
    <row r="107" ht="15.75">
      <c r="R107" s="86"/>
    </row>
    <row r="108" ht="15.75">
      <c r="R108" s="86"/>
    </row>
    <row r="109" ht="15.75">
      <c r="R109" s="86"/>
    </row>
    <row r="110" ht="15.75">
      <c r="R110" s="86"/>
    </row>
    <row r="111" ht="15.75">
      <c r="R111" s="86"/>
    </row>
    <row r="112" ht="15.75">
      <c r="R112" s="86"/>
    </row>
    <row r="113" ht="15.75">
      <c r="R113" s="86"/>
    </row>
    <row r="114" ht="15.75">
      <c r="R114" s="86"/>
    </row>
    <row r="115" ht="15.75">
      <c r="R115" s="86"/>
    </row>
    <row r="116" ht="15.75">
      <c r="R116" s="86"/>
    </row>
    <row r="117" ht="15.75">
      <c r="R117" s="86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2002-07-08T01:47:26Z</dcterms:created>
  <dcterms:modified xsi:type="dcterms:W3CDTF">2002-07-08T01:47:27Z</dcterms:modified>
  <cp:category/>
  <cp:version/>
  <cp:contentType/>
  <cp:contentStatus/>
</cp:coreProperties>
</file>