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桶柑、文旦柚" sheetId="1" r:id="rId1"/>
  </sheets>
  <definedNames/>
  <calcPr fullCalcOnLoad="1"/>
</workbook>
</file>

<file path=xl/sharedStrings.xml><?xml version="1.0" encoding="utf-8"?>
<sst xmlns="http://schemas.openxmlformats.org/spreadsheetml/2006/main" count="161" uniqueCount="100">
  <si>
    <t xml:space="preserve">AG. STATISTICS YEARBOOK 2001        93   </t>
  </si>
  <si>
    <t>5.  Fruit</t>
  </si>
  <si>
    <r>
      <t xml:space="preserve">        (3) </t>
    </r>
    <r>
      <rPr>
        <sz val="10"/>
        <rFont val="標楷體"/>
        <family val="4"/>
      </rPr>
      <t>桶柑、文旦柚</t>
    </r>
  </si>
  <si>
    <t>(3) Tankans, Wentan Pomelos</t>
  </si>
  <si>
    <t>Tankans</t>
  </si>
  <si>
    <t xml:space="preserve"> Wentan Pomelos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</si>
  <si>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</si>
  <si>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</si>
  <si>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</si>
  <si>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</si>
  <si>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</si>
  <si>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</si>
  <si>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</si>
  <si>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</si>
  <si>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</si>
  <si>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</si>
  <si>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</si>
  <si>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</si>
  <si>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</si>
  <si>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</si>
  <si>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</si>
  <si>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</si>
  <si>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</si>
  <si>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</si>
  <si>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</si>
  <si>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</si>
  <si>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</si>
  <si>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</si>
  <si>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</si>
  <si>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</si>
  <si>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</si>
  <si>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</si>
  <si>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</si>
  <si>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</si>
  <si>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</si>
  <si>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</si>
  <si>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</si>
  <si>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</si>
  <si>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</si>
  <si>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</si>
  <si>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</si>
  <si>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</si>
  <si>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</si>
  <si>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>-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</si>
  <si>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</si>
  <si>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</si>
  <si>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</si>
  <si>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</si>
  <si>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</si>
  <si>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</si>
  <si>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</si>
  <si>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</si>
  <si>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</si>
  <si>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</si>
  <si>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</si>
  <si>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</si>
  <si>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</si>
  <si>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</si>
  <si>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</si>
  <si>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</si>
  <si>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</si>
  <si>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</si>
  <si>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</si>
  <si>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</si>
  <si>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</si>
  <si>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</si>
  <si>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</si>
  <si>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</si>
  <si>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</si>
  <si>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</si>
  <si>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</si>
  <si>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</si>
  <si>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</si>
  <si>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</si>
  <si>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</si>
  <si>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</si>
  <si>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</si>
  <si>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</si>
  <si>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</si>
  <si>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</si>
  <si>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</si>
  <si>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</si>
  <si>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</si>
  <si>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</si>
  <si>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</si>
  <si>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</si>
  <si>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</si>
  <si>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92     90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</si>
  <si>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</si>
  <si>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桶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柑</t>
    </r>
  </si>
  <si>
    <r>
      <t>文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旦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柚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</si>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</sst>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/>
      <protection/>
    </xf>
    <xf numFmtId="0" fontId="7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  <xf numFmtId="0" fontId="9" fillId="0" borderId="0" xfId="18" applyFont="1" applyAlignment="1">
      <alignment/>
      <protection/>
    </xf>
    <xf numFmtId="0" fontId="9" fillId="0" borderId="0" xfId="19" applyFont="1" applyAlignment="1">
      <alignment horizontal="center"/>
      <protection/>
    </xf>
    <xf numFmtId="0" fontId="3" fillId="0" borderId="1" xfId="18" applyFont="1" applyBorder="1">
      <alignment/>
      <protection/>
    </xf>
    <xf numFmtId="0" fontId="3" fillId="0" borderId="0" xfId="18" applyFont="1" applyBorder="1">
      <alignment/>
      <protection/>
    </xf>
    <xf numFmtId="0" fontId="3" fillId="0" borderId="0" xfId="18" applyFont="1">
      <alignment/>
      <protection/>
    </xf>
    <xf numFmtId="0" fontId="5" fillId="0" borderId="2" xfId="18" applyFont="1" applyBorder="1">
      <alignment/>
      <protection/>
    </xf>
    <xf numFmtId="0" fontId="4" fillId="0" borderId="0" xfId="18" applyFont="1" applyBorder="1" applyAlignment="1">
      <alignment horizontal="centerContinuous"/>
      <protection/>
    </xf>
    <xf numFmtId="0" fontId="5" fillId="0" borderId="0" xfId="18" applyFont="1" applyAlignment="1">
      <alignment horizontal="centerContinuous"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0" xfId="18" applyFont="1" applyBorder="1" applyAlignment="1">
      <alignment/>
      <protection/>
    </xf>
    <xf numFmtId="0" fontId="5" fillId="0" borderId="2" xfId="18" applyFont="1" applyBorder="1" applyAlignment="1">
      <alignment horizontal="centerContinuous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5" xfId="18" applyFont="1" applyBorder="1" applyAlignment="1">
      <alignment horizontal="centerContinuous" vertical="center"/>
      <protection/>
    </xf>
    <xf numFmtId="0" fontId="5" fillId="0" borderId="6" xfId="18" applyFont="1" applyBorder="1" applyAlignment="1">
      <alignment horizontal="centerContinuous" vertical="center"/>
      <protection/>
    </xf>
    <xf numFmtId="0" fontId="5" fillId="0" borderId="0" xfId="18" applyFont="1" applyBorder="1" applyAlignment="1">
      <alignment horizontal="centerContinuous" vertical="center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5" fillId="0" borderId="7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10" fillId="0" borderId="3" xfId="18" applyFont="1" applyBorder="1" applyAlignment="1">
      <alignment horizontal="center"/>
      <protection/>
    </xf>
    <xf numFmtId="0" fontId="10" fillId="0" borderId="3" xfId="18" applyFont="1" applyBorder="1">
      <alignment/>
      <protection/>
    </xf>
    <xf numFmtId="0" fontId="10" fillId="0" borderId="3" xfId="18" applyFont="1" applyBorder="1" applyAlignment="1">
      <alignment/>
      <protection/>
    </xf>
    <xf numFmtId="0" fontId="10" fillId="0" borderId="0" xfId="18" applyFont="1" applyBorder="1" applyAlignment="1">
      <alignment/>
      <protection/>
    </xf>
    <xf numFmtId="0" fontId="10" fillId="0" borderId="2" xfId="18" applyFont="1" applyBorder="1" applyAlignment="1">
      <alignment/>
      <protection/>
    </xf>
    <xf numFmtId="0" fontId="0" fillId="0" borderId="7" xfId="0" applyBorder="1" applyAlignment="1">
      <alignment vertical="center"/>
    </xf>
    <xf numFmtId="0" fontId="10" fillId="0" borderId="0" xfId="18" applyFont="1">
      <alignment/>
      <protection/>
    </xf>
    <xf numFmtId="0" fontId="10" fillId="0" borderId="2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0" fillId="0" borderId="2" xfId="18" applyFont="1" applyBorder="1" applyAlignment="1">
      <alignment horizontal="center"/>
      <protection/>
    </xf>
    <xf numFmtId="0" fontId="5" fillId="0" borderId="8" xfId="18" applyFont="1" applyBorder="1">
      <alignment/>
      <protection/>
    </xf>
    <xf numFmtId="0" fontId="5" fillId="0" borderId="9" xfId="18" applyFont="1" applyBorder="1" applyAlignment="1">
      <alignment horizontal="center"/>
      <protection/>
    </xf>
    <xf numFmtId="0" fontId="5" fillId="0" borderId="8" xfId="18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11" fillId="0" borderId="2" xfId="18" applyFont="1" applyBorder="1">
      <alignment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 applyBorder="1" applyAlignment="1">
      <alignment horizontal="right"/>
      <protection/>
    </xf>
    <xf numFmtId="0" fontId="11" fillId="0" borderId="0" xfId="18" applyFont="1" applyBorder="1" applyAlignment="1">
      <alignment horizontal="right"/>
      <protection/>
    </xf>
    <xf numFmtId="0" fontId="12" fillId="0" borderId="2" xfId="18" applyFont="1" applyBorder="1" applyAlignment="1">
      <alignment horizontal="right"/>
      <protection/>
    </xf>
    <xf numFmtId="0" fontId="11" fillId="0" borderId="0" xfId="18" applyFont="1">
      <alignment/>
      <protection/>
    </xf>
    <xf numFmtId="0" fontId="11" fillId="0" borderId="0" xfId="18" applyFont="1" applyAlignment="1">
      <alignment horizontal="right"/>
      <protection/>
    </xf>
    <xf numFmtId="0" fontId="11" fillId="0" borderId="2" xfId="18" applyFont="1" applyBorder="1" applyAlignment="1">
      <alignment horizontal="right"/>
      <protection/>
    </xf>
    <xf numFmtId="0" fontId="13" fillId="0" borderId="2" xfId="18" applyFont="1" applyBorder="1">
      <alignment/>
      <protection/>
    </xf>
    <xf numFmtId="0" fontId="13" fillId="0" borderId="0" xfId="18" applyFont="1" applyBorder="1" applyAlignment="1">
      <alignment horizontal="right"/>
      <protection/>
    </xf>
    <xf numFmtId="0" fontId="13" fillId="0" borderId="0" xfId="18" applyFont="1" applyAlignment="1">
      <alignment horizontal="right"/>
      <protection/>
    </xf>
    <xf numFmtId="0" fontId="13" fillId="0" borderId="2" xfId="18" applyFont="1" applyBorder="1" applyAlignment="1">
      <alignment horizontal="right"/>
      <protection/>
    </xf>
    <xf numFmtId="0" fontId="13" fillId="0" borderId="0" xfId="18" applyFont="1">
      <alignment/>
      <protection/>
    </xf>
    <xf numFmtId="0" fontId="4" fillId="0" borderId="2" xfId="20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/>
      <protection locked="0"/>
    </xf>
    <xf numFmtId="177" fontId="5" fillId="0" borderId="0" xfId="18" applyNumberFormat="1" applyFont="1" applyBorder="1" applyAlignment="1" applyProtection="1">
      <alignment horizontal="right"/>
      <protection locked="0"/>
    </xf>
    <xf numFmtId="177" fontId="5" fillId="0" borderId="2" xfId="18" applyNumberFormat="1" applyFont="1" applyBorder="1" applyAlignment="1" applyProtection="1">
      <alignment horizontal="right"/>
      <protection locked="0"/>
    </xf>
    <xf numFmtId="0" fontId="5" fillId="0" borderId="0" xfId="18" applyFont="1" applyAlignment="1" quotePrefix="1">
      <alignment horizontal="left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85" fontId="14" fillId="0" borderId="0" xfId="18" applyNumberFormat="1" applyFont="1" applyAlignment="1" applyProtection="1">
      <alignment horizontal="right" vertical="justify"/>
      <protection locked="0"/>
    </xf>
    <xf numFmtId="185" fontId="14" fillId="0" borderId="2" xfId="18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>
      <alignment/>
      <protection/>
    </xf>
    <xf numFmtId="0" fontId="5" fillId="0" borderId="2" xfId="18" applyFont="1" applyBorder="1" quotePrefix="1">
      <alignment/>
      <protection/>
    </xf>
    <xf numFmtId="185" fontId="5" fillId="0" borderId="0" xfId="18" applyNumberFormat="1" applyFont="1" applyAlignment="1" applyProtection="1">
      <alignment horizontal="right" vertical="justify"/>
      <protection locked="0"/>
    </xf>
    <xf numFmtId="185" fontId="5" fillId="0" borderId="2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indent="1"/>
      <protection/>
    </xf>
    <xf numFmtId="0" fontId="5" fillId="0" borderId="7" xfId="20" applyFont="1" applyBorder="1" applyAlignment="1" applyProtection="1">
      <alignment horizontal="left" vertical="center" indent="1"/>
      <protection locked="0"/>
    </xf>
    <xf numFmtId="0" fontId="5" fillId="0" borderId="2" xfId="18" applyFont="1" applyBorder="1" applyAlignment="1">
      <alignment horizontal="center"/>
      <protection/>
    </xf>
    <xf numFmtId="0" fontId="5" fillId="0" borderId="7" xfId="20" applyFont="1" applyBorder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5" fontId="5" fillId="0" borderId="0" xfId="18" applyNumberFormat="1" applyFont="1" applyBorder="1" applyAlignment="1" applyProtection="1">
      <alignment horizontal="right" vertical="justify"/>
      <protection locked="0"/>
    </xf>
    <xf numFmtId="0" fontId="15" fillId="0" borderId="8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1" xfId="18" applyFont="1" applyBorder="1" applyAlignment="1">
      <alignment horizontal="left" indent="1"/>
      <protection/>
    </xf>
    <xf numFmtId="0" fontId="5" fillId="0" borderId="0" xfId="15" applyFont="1">
      <alignment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15" fillId="0" borderId="0" xfId="18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3" xfId="18"/>
    <cellStyle name="一般_27G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25390625" style="90" customWidth="1"/>
    <col min="2" max="8" width="9.125" style="90" customWidth="1"/>
    <col min="9" max="9" width="16.125" style="90" customWidth="1"/>
    <col min="10" max="16" width="9.125" style="90" customWidth="1"/>
    <col min="17" max="17" width="9.125" style="90" hidden="1" customWidth="1"/>
    <col min="18" max="18" width="19.625" style="90" customWidth="1"/>
    <col min="19" max="16384" width="9.75390625" style="90" customWidth="1"/>
  </cols>
  <sheetData>
    <row r="1" spans="1:18" s="2" customFormat="1" ht="10.5" customHeight="1">
      <c r="A1" s="1" t="s">
        <v>87</v>
      </c>
      <c r="O1" s="3"/>
      <c r="R1" s="3" t="s">
        <v>0</v>
      </c>
    </row>
    <row r="2" spans="1:18" s="5" customFormat="1" ht="27" customHeight="1">
      <c r="A2" s="4" t="s">
        <v>88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6"/>
    </row>
    <row r="3" spans="1:18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  <c r="R3" s="9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21" customFormat="1" ht="9.75" customHeight="1">
      <c r="A5" s="13"/>
      <c r="B5" s="14" t="s">
        <v>89</v>
      </c>
      <c r="C5" s="15"/>
      <c r="D5" s="15"/>
      <c r="E5" s="16"/>
      <c r="F5" s="15"/>
      <c r="G5" s="15"/>
      <c r="H5" s="17"/>
      <c r="I5" s="18"/>
      <c r="J5" s="14" t="s">
        <v>90</v>
      </c>
      <c r="K5" s="15"/>
      <c r="L5" s="15"/>
      <c r="M5" s="16"/>
      <c r="N5" s="15"/>
      <c r="O5" s="15"/>
      <c r="P5" s="19"/>
      <c r="Q5" s="16"/>
      <c r="R5" s="20"/>
    </row>
    <row r="6" spans="1:18" s="21" customFormat="1" ht="9.75" customHeight="1">
      <c r="A6" s="13"/>
      <c r="B6" s="22" t="s">
        <v>4</v>
      </c>
      <c r="C6" s="22"/>
      <c r="D6" s="22"/>
      <c r="E6" s="22"/>
      <c r="F6" s="22"/>
      <c r="G6" s="22"/>
      <c r="H6" s="23"/>
      <c r="I6" s="20"/>
      <c r="J6" s="22" t="s">
        <v>5</v>
      </c>
      <c r="K6" s="22"/>
      <c r="L6" s="22"/>
      <c r="M6" s="22"/>
      <c r="N6" s="22"/>
      <c r="O6" s="22"/>
      <c r="P6" s="24"/>
      <c r="Q6" s="25"/>
      <c r="R6" s="20"/>
    </row>
    <row r="7" spans="1:18" s="21" customFormat="1" ht="9.75" customHeight="1">
      <c r="A7" s="26" t="s">
        <v>91</v>
      </c>
      <c r="B7" s="27" t="s">
        <v>6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 t="s">
        <v>92</v>
      </c>
      <c r="I7" s="18"/>
      <c r="J7" s="27" t="s">
        <v>6</v>
      </c>
      <c r="K7" s="27" t="s">
        <v>7</v>
      </c>
      <c r="L7" s="27" t="s">
        <v>8</v>
      </c>
      <c r="M7" s="27" t="s">
        <v>9</v>
      </c>
      <c r="N7" s="27" t="s">
        <v>10</v>
      </c>
      <c r="O7" s="27" t="s">
        <v>11</v>
      </c>
      <c r="P7" s="28" t="s">
        <v>92</v>
      </c>
      <c r="Q7" s="29"/>
      <c r="R7" s="30" t="s">
        <v>12</v>
      </c>
    </row>
    <row r="8" spans="1:18" s="38" customFormat="1" ht="9.75" customHeight="1">
      <c r="A8" s="31"/>
      <c r="B8" s="32" t="s">
        <v>13</v>
      </c>
      <c r="C8" s="32" t="s">
        <v>13</v>
      </c>
      <c r="D8" s="33"/>
      <c r="E8" s="32"/>
      <c r="F8" s="32"/>
      <c r="G8" s="32"/>
      <c r="H8" s="34"/>
      <c r="I8" s="35"/>
      <c r="J8" s="32" t="s">
        <v>13</v>
      </c>
      <c r="K8" s="32" t="s">
        <v>13</v>
      </c>
      <c r="L8" s="33"/>
      <c r="M8" s="32"/>
      <c r="N8" s="32"/>
      <c r="O8" s="32"/>
      <c r="P8" s="36"/>
      <c r="Q8" s="35"/>
      <c r="R8" s="37"/>
    </row>
    <row r="9" spans="1:18" s="38" customFormat="1" ht="9.75" customHeight="1">
      <c r="A9" s="39"/>
      <c r="B9" s="32" t="s">
        <v>14</v>
      </c>
      <c r="C9" s="32" t="s">
        <v>14</v>
      </c>
      <c r="D9" s="32" t="s">
        <v>15</v>
      </c>
      <c r="E9" s="32" t="s">
        <v>16</v>
      </c>
      <c r="F9" s="32" t="s">
        <v>17</v>
      </c>
      <c r="G9" s="32"/>
      <c r="H9" s="33"/>
      <c r="I9" s="35"/>
      <c r="J9" s="32" t="s">
        <v>14</v>
      </c>
      <c r="K9" s="32" t="s">
        <v>14</v>
      </c>
      <c r="L9" s="32" t="s">
        <v>15</v>
      </c>
      <c r="M9" s="32" t="s">
        <v>16</v>
      </c>
      <c r="N9" s="32" t="s">
        <v>17</v>
      </c>
      <c r="O9" s="32"/>
      <c r="P9" s="39"/>
      <c r="Q9" s="40"/>
      <c r="R9" s="41"/>
    </row>
    <row r="10" spans="1:18" s="38" customFormat="1" ht="8.25" customHeight="1">
      <c r="A10" s="39"/>
      <c r="B10" s="32" t="s">
        <v>15</v>
      </c>
      <c r="C10" s="32" t="s">
        <v>16</v>
      </c>
      <c r="D10" s="32" t="s">
        <v>18</v>
      </c>
      <c r="E10" s="32" t="s">
        <v>18</v>
      </c>
      <c r="F10" s="32" t="s">
        <v>19</v>
      </c>
      <c r="G10" s="42" t="s">
        <v>20</v>
      </c>
      <c r="H10" s="32" t="s">
        <v>21</v>
      </c>
      <c r="I10" s="35"/>
      <c r="J10" s="32" t="s">
        <v>15</v>
      </c>
      <c r="K10" s="32" t="s">
        <v>16</v>
      </c>
      <c r="L10" s="32" t="s">
        <v>18</v>
      </c>
      <c r="M10" s="32" t="s">
        <v>18</v>
      </c>
      <c r="N10" s="32" t="s">
        <v>19</v>
      </c>
      <c r="O10" s="42" t="s">
        <v>20</v>
      </c>
      <c r="P10" s="43" t="s">
        <v>21</v>
      </c>
      <c r="Q10" s="41"/>
      <c r="R10" s="41"/>
    </row>
    <row r="11" spans="1:18" s="21" customFormat="1" ht="3" customHeight="1">
      <c r="A11" s="44"/>
      <c r="B11" s="45"/>
      <c r="C11" s="45"/>
      <c r="D11" s="45"/>
      <c r="E11" s="45"/>
      <c r="F11" s="45"/>
      <c r="G11" s="45"/>
      <c r="H11" s="45"/>
      <c r="I11" s="18"/>
      <c r="J11" s="45"/>
      <c r="K11" s="45"/>
      <c r="L11" s="45"/>
      <c r="M11" s="45"/>
      <c r="N11" s="45"/>
      <c r="O11" s="45"/>
      <c r="P11" s="46"/>
      <c r="Q11" s="47"/>
      <c r="R11" s="47"/>
    </row>
    <row r="12" spans="1:18" s="53" customFormat="1" ht="9" customHeight="1">
      <c r="A12" s="48"/>
      <c r="B12" s="49" t="s">
        <v>22</v>
      </c>
      <c r="C12" s="49" t="s">
        <v>22</v>
      </c>
      <c r="D12" s="49" t="s">
        <v>23</v>
      </c>
      <c r="E12" s="49" t="s">
        <v>23</v>
      </c>
      <c r="F12" s="49" t="s">
        <v>24</v>
      </c>
      <c r="G12" s="49" t="s">
        <v>24</v>
      </c>
      <c r="H12" s="50" t="s">
        <v>25</v>
      </c>
      <c r="I12" s="51"/>
      <c r="J12" s="49" t="s">
        <v>22</v>
      </c>
      <c r="K12" s="49" t="s">
        <v>22</v>
      </c>
      <c r="L12" s="49" t="s">
        <v>23</v>
      </c>
      <c r="M12" s="49" t="s">
        <v>23</v>
      </c>
      <c r="N12" s="49" t="s">
        <v>24</v>
      </c>
      <c r="O12" s="49" t="s">
        <v>24</v>
      </c>
      <c r="P12" s="52" t="s">
        <v>25</v>
      </c>
      <c r="Q12" s="50"/>
      <c r="R12" s="51"/>
    </row>
    <row r="13" spans="1:18" s="53" customFormat="1" ht="7.5" customHeight="1">
      <c r="A13" s="48"/>
      <c r="B13" s="54" t="s">
        <v>26</v>
      </c>
      <c r="C13" s="54" t="s">
        <v>26</v>
      </c>
      <c r="D13" s="54" t="s">
        <v>27</v>
      </c>
      <c r="E13" s="54" t="s">
        <v>27</v>
      </c>
      <c r="F13" s="54" t="s">
        <v>28</v>
      </c>
      <c r="G13" s="54" t="s">
        <v>28</v>
      </c>
      <c r="H13" s="51" t="s">
        <v>29</v>
      </c>
      <c r="I13" s="51"/>
      <c r="J13" s="54" t="s">
        <v>26</v>
      </c>
      <c r="K13" s="54" t="s">
        <v>26</v>
      </c>
      <c r="L13" s="54" t="s">
        <v>27</v>
      </c>
      <c r="M13" s="54" t="s">
        <v>27</v>
      </c>
      <c r="N13" s="54" t="s">
        <v>28</v>
      </c>
      <c r="O13" s="54" t="s">
        <v>28</v>
      </c>
      <c r="P13" s="55" t="s">
        <v>29</v>
      </c>
      <c r="Q13" s="51"/>
      <c r="R13" s="51"/>
    </row>
    <row r="14" spans="1:18" s="60" customFormat="1" ht="5.25" customHeight="1">
      <c r="A14" s="56"/>
      <c r="B14" s="57"/>
      <c r="C14" s="57"/>
      <c r="D14" s="57"/>
      <c r="E14" s="57"/>
      <c r="F14" s="58"/>
      <c r="G14" s="58"/>
      <c r="H14" s="58"/>
      <c r="I14" s="57"/>
      <c r="J14" s="58"/>
      <c r="K14" s="58"/>
      <c r="L14" s="58"/>
      <c r="M14" s="58"/>
      <c r="N14" s="58"/>
      <c r="O14" s="58"/>
      <c r="P14" s="59"/>
      <c r="Q14" s="57"/>
      <c r="R14" s="57"/>
    </row>
    <row r="15" spans="1:18" s="21" customFormat="1" ht="9.75" customHeight="1" hidden="1">
      <c r="A15" s="61" t="e">
        <f>"民  國    "&amp;A16-1&amp;"        年"</f>
        <v>#VALUE!</v>
      </c>
      <c r="B15" s="62">
        <v>4691</v>
      </c>
      <c r="C15" s="62">
        <v>3913</v>
      </c>
      <c r="D15" s="62">
        <v>9707</v>
      </c>
      <c r="E15" s="62">
        <v>8079</v>
      </c>
      <c r="F15" s="62">
        <v>18</v>
      </c>
      <c r="G15" s="62">
        <v>8883</v>
      </c>
      <c r="H15" s="62">
        <v>71766</v>
      </c>
      <c r="I15" s="63"/>
      <c r="J15" s="62">
        <v>1511</v>
      </c>
      <c r="K15" s="62">
        <v>868</v>
      </c>
      <c r="L15" s="62">
        <v>4358</v>
      </c>
      <c r="M15" s="62">
        <v>2454</v>
      </c>
      <c r="N15" s="62">
        <v>32</v>
      </c>
      <c r="O15" s="62">
        <v>11192</v>
      </c>
      <c r="P15" s="64">
        <v>27422</v>
      </c>
      <c r="Q15" s="63"/>
      <c r="R15" s="65" t="e">
        <f>"        "&amp;A16+1910</f>
        <v>#VALUE!</v>
      </c>
    </row>
    <row r="16" spans="1:18" s="21" customFormat="1" ht="9.75" customHeight="1" hidden="1">
      <c r="A16" s="66" t="s">
        <v>93</v>
      </c>
      <c r="B16" s="62">
        <v>4204</v>
      </c>
      <c r="C16" s="62">
        <v>3577</v>
      </c>
      <c r="D16" s="62">
        <v>8751</v>
      </c>
      <c r="E16" s="62">
        <v>7494</v>
      </c>
      <c r="F16" s="62">
        <v>22</v>
      </c>
      <c r="G16" s="62">
        <v>10386</v>
      </c>
      <c r="H16" s="62">
        <v>77846</v>
      </c>
      <c r="I16" s="62"/>
      <c r="J16" s="62">
        <v>1738</v>
      </c>
      <c r="K16" s="62">
        <v>1090</v>
      </c>
      <c r="L16" s="62">
        <v>4813</v>
      </c>
      <c r="M16" s="62">
        <v>2979</v>
      </c>
      <c r="N16" s="62">
        <v>33</v>
      </c>
      <c r="O16" s="62">
        <v>12236</v>
      </c>
      <c r="P16" s="64">
        <v>36441</v>
      </c>
      <c r="Q16" s="63"/>
      <c r="R16" s="67" t="s">
        <v>30</v>
      </c>
    </row>
    <row r="17" spans="1:18" s="21" customFormat="1" ht="9.75" customHeight="1">
      <c r="A17" s="66" t="s">
        <v>94</v>
      </c>
      <c r="B17" s="62">
        <v>3828</v>
      </c>
      <c r="C17" s="62">
        <v>3307</v>
      </c>
      <c r="D17" s="62">
        <v>8124</v>
      </c>
      <c r="E17" s="62">
        <v>7037</v>
      </c>
      <c r="F17" s="62">
        <v>22</v>
      </c>
      <c r="G17" s="62">
        <v>10555</v>
      </c>
      <c r="H17" s="62">
        <v>74269</v>
      </c>
      <c r="I17" s="62"/>
      <c r="J17" s="62">
        <v>1893</v>
      </c>
      <c r="K17" s="62">
        <v>1329</v>
      </c>
      <c r="L17" s="62">
        <v>5207</v>
      </c>
      <c r="M17" s="62">
        <v>3667</v>
      </c>
      <c r="N17" s="62">
        <v>33</v>
      </c>
      <c r="O17" s="62">
        <v>12021</v>
      </c>
      <c r="P17" s="64">
        <v>44054</v>
      </c>
      <c r="Q17" s="63"/>
      <c r="R17" s="67" t="s">
        <v>31</v>
      </c>
    </row>
    <row r="18" spans="1:18" s="21" customFormat="1" ht="9.75" customHeight="1">
      <c r="A18" s="68">
        <v>82</v>
      </c>
      <c r="B18" s="62">
        <v>3678</v>
      </c>
      <c r="C18" s="62">
        <v>3258</v>
      </c>
      <c r="D18" s="62">
        <v>7829</v>
      </c>
      <c r="E18" s="62">
        <v>6963</v>
      </c>
      <c r="F18" s="62">
        <v>23</v>
      </c>
      <c r="G18" s="62">
        <v>10731</v>
      </c>
      <c r="H18" s="62">
        <v>74699</v>
      </c>
      <c r="I18" s="62"/>
      <c r="J18" s="62">
        <v>1959</v>
      </c>
      <c r="K18" s="62">
        <v>1430</v>
      </c>
      <c r="L18" s="62">
        <v>5566</v>
      </c>
      <c r="M18" s="62">
        <v>4085</v>
      </c>
      <c r="N18" s="62">
        <v>37</v>
      </c>
      <c r="O18" s="62">
        <v>13014</v>
      </c>
      <c r="P18" s="64">
        <v>53151</v>
      </c>
      <c r="Q18" s="63"/>
      <c r="R18" s="67" t="s">
        <v>32</v>
      </c>
    </row>
    <row r="19" spans="1:18" s="21" customFormat="1" ht="9.75" customHeight="1">
      <c r="A19" s="68">
        <v>83</v>
      </c>
      <c r="B19" s="62">
        <v>3665</v>
      </c>
      <c r="C19" s="62">
        <v>3255</v>
      </c>
      <c r="D19" s="62">
        <v>7538</v>
      </c>
      <c r="E19" s="62">
        <v>6712</v>
      </c>
      <c r="F19" s="62">
        <v>21</v>
      </c>
      <c r="G19" s="62">
        <v>10102</v>
      </c>
      <c r="H19" s="62">
        <v>67803</v>
      </c>
      <c r="I19" s="62"/>
      <c r="J19" s="62">
        <v>2169</v>
      </c>
      <c r="K19" s="62">
        <v>1572</v>
      </c>
      <c r="L19" s="62">
        <v>6243</v>
      </c>
      <c r="M19" s="62">
        <v>4601</v>
      </c>
      <c r="N19" s="62">
        <v>30</v>
      </c>
      <c r="O19" s="62">
        <v>10115</v>
      </c>
      <c r="P19" s="64">
        <v>46536</v>
      </c>
      <c r="Q19" s="63"/>
      <c r="R19" s="67" t="s">
        <v>33</v>
      </c>
    </row>
    <row r="20" spans="1:18" s="21" customFormat="1" ht="9.75" customHeight="1">
      <c r="A20" s="68">
        <v>84</v>
      </c>
      <c r="B20" s="62">
        <v>2926</v>
      </c>
      <c r="C20" s="62">
        <v>2592</v>
      </c>
      <c r="D20" s="62">
        <v>5819</v>
      </c>
      <c r="E20" s="62">
        <v>5163</v>
      </c>
      <c r="F20" s="62">
        <v>24</v>
      </c>
      <c r="G20" s="62">
        <v>12038</v>
      </c>
      <c r="H20" s="62">
        <v>62156</v>
      </c>
      <c r="I20" s="62"/>
      <c r="J20" s="62">
        <v>2263</v>
      </c>
      <c r="K20" s="62">
        <v>1845</v>
      </c>
      <c r="L20" s="62">
        <v>6715</v>
      </c>
      <c r="M20" s="62">
        <v>5377</v>
      </c>
      <c r="N20" s="62">
        <v>40</v>
      </c>
      <c r="O20" s="62">
        <v>13709</v>
      </c>
      <c r="P20" s="64">
        <v>73734</v>
      </c>
      <c r="Q20" s="63"/>
      <c r="R20" s="67" t="s">
        <v>34</v>
      </c>
    </row>
    <row r="21" spans="1:18" s="21" customFormat="1" ht="9.75" customHeight="1">
      <c r="A21" s="68">
        <v>85</v>
      </c>
      <c r="B21" s="62">
        <v>2835</v>
      </c>
      <c r="C21" s="62">
        <v>2509</v>
      </c>
      <c r="D21" s="62">
        <v>5923</v>
      </c>
      <c r="E21" s="62">
        <v>5290</v>
      </c>
      <c r="F21" s="62">
        <v>25</v>
      </c>
      <c r="G21" s="62">
        <v>11871</v>
      </c>
      <c r="H21" s="62">
        <v>62805</v>
      </c>
      <c r="I21" s="62"/>
      <c r="J21" s="62">
        <v>2352</v>
      </c>
      <c r="K21" s="62">
        <v>1939</v>
      </c>
      <c r="L21" s="62">
        <v>6819</v>
      </c>
      <c r="M21" s="62">
        <v>5631</v>
      </c>
      <c r="N21" s="62">
        <v>35</v>
      </c>
      <c r="O21" s="62">
        <v>12050</v>
      </c>
      <c r="P21" s="64">
        <v>67869</v>
      </c>
      <c r="Q21" s="63"/>
      <c r="R21" s="67" t="s">
        <v>35</v>
      </c>
    </row>
    <row r="22" spans="1:18" s="21" customFormat="1" ht="6" customHeight="1">
      <c r="A22" s="6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4"/>
      <c r="Q22" s="63"/>
      <c r="R22" s="67"/>
    </row>
    <row r="23" spans="1:18" s="21" customFormat="1" ht="9.75" customHeight="1">
      <c r="A23" s="68">
        <v>86</v>
      </c>
      <c r="B23" s="62">
        <v>2820</v>
      </c>
      <c r="C23" s="62">
        <v>2528</v>
      </c>
      <c r="D23" s="62">
        <v>5910</v>
      </c>
      <c r="E23" s="62">
        <v>5276</v>
      </c>
      <c r="F23" s="62">
        <v>29</v>
      </c>
      <c r="G23" s="62">
        <v>14041</v>
      </c>
      <c r="H23" s="62">
        <v>74094</v>
      </c>
      <c r="I23" s="62"/>
      <c r="J23" s="62">
        <v>2397</v>
      </c>
      <c r="K23" s="62">
        <v>2081</v>
      </c>
      <c r="L23" s="62">
        <v>6973</v>
      </c>
      <c r="M23" s="62">
        <v>6080</v>
      </c>
      <c r="N23" s="62">
        <v>34</v>
      </c>
      <c r="O23" s="62">
        <v>11491</v>
      </c>
      <c r="P23" s="64">
        <v>69901</v>
      </c>
      <c r="Q23" s="63"/>
      <c r="R23" s="67" t="s">
        <v>36</v>
      </c>
    </row>
    <row r="24" spans="1:18" s="21" customFormat="1" ht="9.75" customHeight="1">
      <c r="A24" s="69">
        <v>87</v>
      </c>
      <c r="B24" s="62">
        <v>2836</v>
      </c>
      <c r="C24" s="62">
        <v>2543</v>
      </c>
      <c r="D24" s="62">
        <v>5902</v>
      </c>
      <c r="E24" s="62">
        <v>5318</v>
      </c>
      <c r="F24" s="62">
        <v>28</v>
      </c>
      <c r="G24" s="62">
        <v>13203</v>
      </c>
      <c r="H24" s="62">
        <v>70206</v>
      </c>
      <c r="I24" s="62"/>
      <c r="J24" s="62">
        <v>2312</v>
      </c>
      <c r="K24" s="62">
        <v>2123</v>
      </c>
      <c r="L24" s="62">
        <v>6719</v>
      </c>
      <c r="M24" s="62">
        <v>6204</v>
      </c>
      <c r="N24" s="62">
        <v>36</v>
      </c>
      <c r="O24" s="62">
        <v>12226</v>
      </c>
      <c r="P24" s="64">
        <v>75871</v>
      </c>
      <c r="Q24" s="63"/>
      <c r="R24" s="67" t="s">
        <v>37</v>
      </c>
    </row>
    <row r="25" spans="1:18" s="21" customFormat="1" ht="9.75" customHeight="1">
      <c r="A25" s="68">
        <v>88</v>
      </c>
      <c r="B25" s="62">
        <v>2495</v>
      </c>
      <c r="C25" s="62">
        <v>2363</v>
      </c>
      <c r="D25" s="62">
        <v>5223</v>
      </c>
      <c r="E25" s="62">
        <v>4928</v>
      </c>
      <c r="F25" s="62">
        <v>28</v>
      </c>
      <c r="G25" s="62">
        <v>13299</v>
      </c>
      <c r="H25" s="62">
        <v>65558</v>
      </c>
      <c r="I25" s="62"/>
      <c r="J25" s="62">
        <v>2235</v>
      </c>
      <c r="K25" s="62">
        <v>2087</v>
      </c>
      <c r="L25" s="62">
        <v>6643</v>
      </c>
      <c r="M25" s="62">
        <v>6225</v>
      </c>
      <c r="N25" s="62">
        <v>43</v>
      </c>
      <c r="O25" s="62">
        <v>14396</v>
      </c>
      <c r="P25" s="64">
        <v>89617</v>
      </c>
      <c r="Q25" s="63"/>
      <c r="R25" s="67" t="s">
        <v>38</v>
      </c>
    </row>
    <row r="26" spans="1:18" s="21" customFormat="1" ht="9.75" customHeight="1">
      <c r="A26" s="68">
        <v>89</v>
      </c>
      <c r="B26" s="62">
        <v>2352</v>
      </c>
      <c r="C26" s="62">
        <v>2203</v>
      </c>
      <c r="D26" s="62">
        <v>4978</v>
      </c>
      <c r="E26" s="62">
        <v>4654</v>
      </c>
      <c r="F26" s="62">
        <v>24</v>
      </c>
      <c r="G26" s="62">
        <v>11446</v>
      </c>
      <c r="H26" s="62">
        <v>53258</v>
      </c>
      <c r="I26" s="62"/>
      <c r="J26" s="62">
        <v>2190</v>
      </c>
      <c r="K26" s="62">
        <v>1703</v>
      </c>
      <c r="L26" s="62">
        <v>6491</v>
      </c>
      <c r="M26" s="62">
        <v>4942</v>
      </c>
      <c r="N26" s="62">
        <v>35</v>
      </c>
      <c r="O26" s="62">
        <v>12055</v>
      </c>
      <c r="P26" s="64">
        <v>59576</v>
      </c>
      <c r="Q26" s="63">
        <v>22400</v>
      </c>
      <c r="R26" s="67" t="s">
        <v>39</v>
      </c>
    </row>
    <row r="27" spans="1:18" s="74" customFormat="1" ht="9.75" customHeight="1">
      <c r="A27" s="70">
        <v>90</v>
      </c>
      <c r="B27" s="71">
        <f>B29+B31+B33</f>
        <v>2285.4429999999998</v>
      </c>
      <c r="C27" s="71">
        <f>C29+C31+C33</f>
        <v>2194.353</v>
      </c>
      <c r="D27" s="71">
        <f>D29+D31+D33</f>
        <v>4704.41</v>
      </c>
      <c r="E27" s="71">
        <f>E29+E31+E33</f>
        <v>4483.519999999999</v>
      </c>
      <c r="F27" s="71">
        <f>H27/C27</f>
        <v>27.2565289176354</v>
      </c>
      <c r="G27" s="71">
        <f>H27/E27*1000</f>
        <v>13340.06450289059</v>
      </c>
      <c r="H27" s="71">
        <f>H29+H31+H33</f>
        <v>59810.445999999996</v>
      </c>
      <c r="I27" s="71"/>
      <c r="J27" s="71">
        <f>J29+J31+J33</f>
        <v>2120.439</v>
      </c>
      <c r="K27" s="71">
        <f>K29+K31+K33</f>
        <v>1987.507</v>
      </c>
      <c r="L27" s="71">
        <f>L29+L31+L33</f>
        <v>6500.000000000001</v>
      </c>
      <c r="M27" s="71">
        <f>M29+M31+M33</f>
        <v>6133.000000000001</v>
      </c>
      <c r="N27" s="71">
        <f>P27/K27</f>
        <v>33.987876772257906</v>
      </c>
      <c r="O27" s="71">
        <f>P27/M27*1000</f>
        <v>11014.371922387085</v>
      </c>
      <c r="P27" s="72">
        <f>P29+P31+P33</f>
        <v>67551.143</v>
      </c>
      <c r="Q27" s="71">
        <f aca="true" t="shared" si="0" ref="Q27:Q58">P27*22400/1000</f>
        <v>1513145.6031999998</v>
      </c>
      <c r="R27" s="73" t="s">
        <v>40</v>
      </c>
    </row>
    <row r="28" spans="1:18" s="21" customFormat="1" ht="11.25">
      <c r="A28" s="75"/>
      <c r="B28" s="76"/>
      <c r="C28" s="76"/>
      <c r="D28" s="76"/>
      <c r="E28" s="76"/>
      <c r="F28" s="71"/>
      <c r="G28" s="71"/>
      <c r="H28" s="76"/>
      <c r="I28" s="71"/>
      <c r="J28" s="76"/>
      <c r="K28" s="76"/>
      <c r="L28" s="76"/>
      <c r="M28" s="76"/>
      <c r="N28" s="71"/>
      <c r="O28" s="71"/>
      <c r="P28" s="77"/>
      <c r="Q28" s="71">
        <f t="shared" si="0"/>
        <v>0</v>
      </c>
      <c r="R28" s="78"/>
    </row>
    <row r="29" spans="1:18" s="21" customFormat="1" ht="12.75" customHeight="1">
      <c r="A29" s="28" t="s">
        <v>41</v>
      </c>
      <c r="B29" s="76">
        <v>23.8</v>
      </c>
      <c r="C29" s="76">
        <v>13.15</v>
      </c>
      <c r="D29" s="76">
        <v>102.05</v>
      </c>
      <c r="E29" s="76">
        <v>57.65</v>
      </c>
      <c r="F29" s="76">
        <f>H29/C29</f>
        <v>24.790874524714827</v>
      </c>
      <c r="G29" s="76">
        <f>H29/E29*1000</f>
        <v>5654.813529921943</v>
      </c>
      <c r="H29" s="76">
        <v>326</v>
      </c>
      <c r="I29" s="71"/>
      <c r="J29" s="76">
        <v>5.035</v>
      </c>
      <c r="K29" s="76">
        <v>3.875</v>
      </c>
      <c r="L29" s="76">
        <v>21.1</v>
      </c>
      <c r="M29" s="76">
        <v>16.01</v>
      </c>
      <c r="N29" s="76">
        <f>P29/K29</f>
        <v>35.138064516129035</v>
      </c>
      <c r="O29" s="76">
        <f>P29/M29*1000</f>
        <v>8504.684572142409</v>
      </c>
      <c r="P29" s="77">
        <v>136.16</v>
      </c>
      <c r="Q29" s="71">
        <f t="shared" si="0"/>
        <v>3049.984</v>
      </c>
      <c r="R29" s="79" t="s">
        <v>95</v>
      </c>
    </row>
    <row r="30" spans="1:18" s="21" customFormat="1" ht="12.75" customHeight="1">
      <c r="A30" s="80"/>
      <c r="B30" s="76"/>
      <c r="C30" s="76"/>
      <c r="D30" s="76"/>
      <c r="E30" s="76"/>
      <c r="F30" s="76"/>
      <c r="G30" s="76"/>
      <c r="H30" s="76"/>
      <c r="I30" s="71"/>
      <c r="J30" s="76"/>
      <c r="K30" s="76"/>
      <c r="L30" s="76"/>
      <c r="M30" s="76"/>
      <c r="N30" s="76"/>
      <c r="O30" s="76"/>
      <c r="P30" s="77"/>
      <c r="Q30" s="71">
        <f t="shared" si="0"/>
        <v>0</v>
      </c>
      <c r="R30" s="79"/>
    </row>
    <row r="31" spans="1:18" s="21" customFormat="1" ht="12.75" customHeight="1">
      <c r="A31" s="28" t="s">
        <v>42</v>
      </c>
      <c r="B31" s="76">
        <v>0</v>
      </c>
      <c r="C31" s="76">
        <v>0</v>
      </c>
      <c r="D31" s="76">
        <v>0</v>
      </c>
      <c r="E31" s="76">
        <v>0</v>
      </c>
      <c r="F31" s="76" t="s">
        <v>43</v>
      </c>
      <c r="G31" s="76" t="s">
        <v>43</v>
      </c>
      <c r="H31" s="76">
        <v>0</v>
      </c>
      <c r="I31" s="71"/>
      <c r="J31" s="76">
        <v>0</v>
      </c>
      <c r="K31" s="76">
        <v>0</v>
      </c>
      <c r="L31" s="76">
        <v>0</v>
      </c>
      <c r="M31" s="76">
        <v>0</v>
      </c>
      <c r="N31" s="76" t="s">
        <v>43</v>
      </c>
      <c r="O31" s="76" t="s">
        <v>43</v>
      </c>
      <c r="P31" s="77">
        <v>0</v>
      </c>
      <c r="Q31" s="71">
        <f t="shared" si="0"/>
        <v>0</v>
      </c>
      <c r="R31" s="79" t="s">
        <v>44</v>
      </c>
    </row>
    <row r="32" spans="1:18" s="21" customFormat="1" ht="12.75" customHeight="1">
      <c r="A32" s="80"/>
      <c r="B32" s="76"/>
      <c r="C32" s="76"/>
      <c r="D32" s="76"/>
      <c r="E32" s="76"/>
      <c r="F32" s="76"/>
      <c r="G32" s="76"/>
      <c r="H32" s="76"/>
      <c r="I32" s="71"/>
      <c r="J32" s="76"/>
      <c r="K32" s="76"/>
      <c r="L32" s="76"/>
      <c r="M32" s="76"/>
      <c r="N32" s="76"/>
      <c r="O32" s="76"/>
      <c r="P32" s="77"/>
      <c r="Q32" s="71">
        <f t="shared" si="0"/>
        <v>0</v>
      </c>
      <c r="R32" s="79"/>
    </row>
    <row r="33" spans="1:18" s="21" customFormat="1" ht="12.75" customHeight="1">
      <c r="A33" s="28" t="s">
        <v>45</v>
      </c>
      <c r="B33" s="76">
        <f>SUM(B35:B58)</f>
        <v>2261.6429999999996</v>
      </c>
      <c r="C33" s="76">
        <f>SUM(C35:C58)</f>
        <v>2181.203</v>
      </c>
      <c r="D33" s="76">
        <f>SUM(D35:D58)</f>
        <v>4602.36</v>
      </c>
      <c r="E33" s="76">
        <f>SUM(E35:E58)</f>
        <v>4425.869999999999</v>
      </c>
      <c r="F33" s="76">
        <f>H33/C33</f>
        <v>27.271393813413972</v>
      </c>
      <c r="G33" s="76">
        <f>H33/E33*1000</f>
        <v>13440.170181229907</v>
      </c>
      <c r="H33" s="76">
        <f>SUM(H35:H58)</f>
        <v>59484.445999999996</v>
      </c>
      <c r="I33" s="71"/>
      <c r="J33" s="76">
        <f>SUM(J35:J58)</f>
        <v>2115.404</v>
      </c>
      <c r="K33" s="76">
        <f>SUM(K35:K58)</f>
        <v>1983.632</v>
      </c>
      <c r="L33" s="76">
        <f>SUM(L35:L58)</f>
        <v>6478.900000000001</v>
      </c>
      <c r="M33" s="76">
        <f>SUM(M35:M58)</f>
        <v>6116.990000000001</v>
      </c>
      <c r="N33" s="76">
        <f>P33/K33</f>
        <v>33.98562989506117</v>
      </c>
      <c r="O33" s="76">
        <f>P33/M33*1000</f>
        <v>11020.940527939392</v>
      </c>
      <c r="P33" s="76">
        <f>SUM(P35:P58)</f>
        <v>67414.983</v>
      </c>
      <c r="Q33" s="71">
        <f t="shared" si="0"/>
        <v>1510095.6191999998</v>
      </c>
      <c r="R33" s="79" t="s">
        <v>46</v>
      </c>
    </row>
    <row r="34" spans="1:18" s="21" customFormat="1" ht="12.75" customHeight="1">
      <c r="A34" s="80"/>
      <c r="B34" s="76"/>
      <c r="C34" s="76"/>
      <c r="D34" s="76"/>
      <c r="E34" s="76"/>
      <c r="F34" s="76"/>
      <c r="G34" s="76"/>
      <c r="H34" s="76"/>
      <c r="I34" s="71"/>
      <c r="J34" s="76"/>
      <c r="K34" s="76"/>
      <c r="L34" s="76"/>
      <c r="M34" s="76"/>
      <c r="N34" s="76"/>
      <c r="O34" s="76"/>
      <c r="P34" s="77"/>
      <c r="Q34" s="71">
        <f t="shared" si="0"/>
        <v>0</v>
      </c>
      <c r="R34" s="79"/>
    </row>
    <row r="35" spans="1:18" s="21" customFormat="1" ht="12.75" customHeight="1">
      <c r="A35" s="61" t="s">
        <v>47</v>
      </c>
      <c r="B35" s="76">
        <v>719.793</v>
      </c>
      <c r="C35" s="76">
        <v>719.289</v>
      </c>
      <c r="D35" s="76">
        <v>1221.65</v>
      </c>
      <c r="E35" s="76">
        <v>1220.78</v>
      </c>
      <c r="F35" s="76">
        <f>H35/C35</f>
        <v>11.628712520280445</v>
      </c>
      <c r="G35" s="76">
        <f>H35/E35*1000</f>
        <v>6851.689084028245</v>
      </c>
      <c r="H35" s="76">
        <v>8364.405</v>
      </c>
      <c r="I35" s="71"/>
      <c r="J35" s="76">
        <v>171.298</v>
      </c>
      <c r="K35" s="76">
        <v>132.252</v>
      </c>
      <c r="L35" s="76">
        <v>392.78</v>
      </c>
      <c r="M35" s="76">
        <v>306.94</v>
      </c>
      <c r="N35" s="76">
        <f>P35/K35</f>
        <v>27.706658500438554</v>
      </c>
      <c r="O35" s="76">
        <f>P35/M35*1000</f>
        <v>11938.036749853392</v>
      </c>
      <c r="P35" s="77">
        <v>3664.261</v>
      </c>
      <c r="Q35" s="71">
        <f t="shared" si="0"/>
        <v>82079.4464</v>
      </c>
      <c r="R35" s="81" t="s">
        <v>96</v>
      </c>
    </row>
    <row r="36" spans="1:18" s="21" customFormat="1" ht="12.75" customHeight="1">
      <c r="A36" s="61" t="s">
        <v>48</v>
      </c>
      <c r="B36" s="76">
        <v>245.216</v>
      </c>
      <c r="C36" s="76">
        <v>244.821</v>
      </c>
      <c r="D36" s="76">
        <v>505.63</v>
      </c>
      <c r="E36" s="76">
        <v>504.76</v>
      </c>
      <c r="F36" s="76">
        <f>H36/C36</f>
        <v>32.388708484974735</v>
      </c>
      <c r="G36" s="76">
        <f>H36/E36*1000</f>
        <v>15709.319280450116</v>
      </c>
      <c r="H36" s="76">
        <v>7929.436</v>
      </c>
      <c r="I36" s="71"/>
      <c r="J36" s="76">
        <v>242.452</v>
      </c>
      <c r="K36" s="76">
        <v>222.334</v>
      </c>
      <c r="L36" s="76">
        <v>594.99</v>
      </c>
      <c r="M36" s="76">
        <v>551.23</v>
      </c>
      <c r="N36" s="76">
        <f>P36/K36</f>
        <v>41.32404400586505</v>
      </c>
      <c r="O36" s="76">
        <f>P36/M36*1000</f>
        <v>16667.706764871287</v>
      </c>
      <c r="P36" s="77">
        <v>9187.74</v>
      </c>
      <c r="Q36" s="71">
        <f t="shared" si="0"/>
        <v>205805.376</v>
      </c>
      <c r="R36" s="81" t="s">
        <v>49</v>
      </c>
    </row>
    <row r="37" spans="1:18" s="21" customFormat="1" ht="12.75" customHeight="1">
      <c r="A37" s="61" t="s">
        <v>50</v>
      </c>
      <c r="B37" s="76">
        <v>19.655</v>
      </c>
      <c r="C37" s="76">
        <v>16.975</v>
      </c>
      <c r="D37" s="76">
        <v>51.18</v>
      </c>
      <c r="E37" s="76">
        <v>44.48</v>
      </c>
      <c r="F37" s="76">
        <f>H37/C37</f>
        <v>35.11192930780559</v>
      </c>
      <c r="G37" s="76">
        <f>H37/E37*1000</f>
        <v>13399.84262589928</v>
      </c>
      <c r="H37" s="76">
        <v>596.025</v>
      </c>
      <c r="I37" s="71"/>
      <c r="J37" s="76">
        <v>17.48</v>
      </c>
      <c r="K37" s="76">
        <v>14.74</v>
      </c>
      <c r="L37" s="76">
        <v>45.12</v>
      </c>
      <c r="M37" s="76">
        <v>36.69</v>
      </c>
      <c r="N37" s="76">
        <f>P37/K37</f>
        <v>30.108616010854817</v>
      </c>
      <c r="O37" s="76">
        <f>P37/M37*1000</f>
        <v>12095.966203325157</v>
      </c>
      <c r="P37" s="77">
        <v>443.801</v>
      </c>
      <c r="Q37" s="71">
        <f t="shared" si="0"/>
        <v>9941.1424</v>
      </c>
      <c r="R37" s="81" t="s">
        <v>51</v>
      </c>
    </row>
    <row r="38" spans="1:18" s="21" customFormat="1" ht="12.75" customHeight="1">
      <c r="A38" s="61" t="s">
        <v>52</v>
      </c>
      <c r="B38" s="76">
        <v>406.269</v>
      </c>
      <c r="C38" s="76">
        <v>375.273</v>
      </c>
      <c r="D38" s="76">
        <v>922.47</v>
      </c>
      <c r="E38" s="76">
        <v>852.22</v>
      </c>
      <c r="F38" s="76">
        <f>H38/C38</f>
        <v>31.662786824525078</v>
      </c>
      <c r="G38" s="76">
        <f>H38/E38*1000</f>
        <v>13942.631010771865</v>
      </c>
      <c r="H38" s="76">
        <v>11882.189</v>
      </c>
      <c r="I38" s="71"/>
      <c r="J38" s="76">
        <v>93.531</v>
      </c>
      <c r="K38" s="76">
        <v>89.76</v>
      </c>
      <c r="L38" s="76">
        <v>249.55</v>
      </c>
      <c r="M38" s="76">
        <v>237.37</v>
      </c>
      <c r="N38" s="76">
        <f>P38/K38</f>
        <v>35.02163547237076</v>
      </c>
      <c r="O38" s="76">
        <f>P38/M38*1000</f>
        <v>13243.21523360155</v>
      </c>
      <c r="P38" s="77">
        <v>3143.542</v>
      </c>
      <c r="Q38" s="71">
        <f t="shared" si="0"/>
        <v>70415.34079999999</v>
      </c>
      <c r="R38" s="81" t="s">
        <v>53</v>
      </c>
    </row>
    <row r="39" spans="1:18" s="21" customFormat="1" ht="12.75" customHeight="1">
      <c r="A39" s="61" t="s">
        <v>54</v>
      </c>
      <c r="B39" s="76">
        <v>275.861</v>
      </c>
      <c r="C39" s="76">
        <v>267.148</v>
      </c>
      <c r="D39" s="76">
        <v>638.2</v>
      </c>
      <c r="E39" s="76">
        <v>617.44</v>
      </c>
      <c r="F39" s="76">
        <f>H39/C39</f>
        <v>44.18120292871367</v>
      </c>
      <c r="G39" s="76">
        <f>H39/E39*1000</f>
        <v>19115.897901010623</v>
      </c>
      <c r="H39" s="76">
        <v>11802.92</v>
      </c>
      <c r="I39" s="71"/>
      <c r="J39" s="76">
        <v>209.296</v>
      </c>
      <c r="K39" s="76">
        <v>203.993</v>
      </c>
      <c r="L39" s="76">
        <v>679.65</v>
      </c>
      <c r="M39" s="76">
        <v>643.17</v>
      </c>
      <c r="N39" s="76">
        <f>P39/K39</f>
        <v>47.58773585368126</v>
      </c>
      <c r="O39" s="76">
        <f>P39/M39*1000</f>
        <v>15093.311255189143</v>
      </c>
      <c r="P39" s="77">
        <v>9707.565</v>
      </c>
      <c r="Q39" s="71">
        <f t="shared" si="0"/>
        <v>217449.456</v>
      </c>
      <c r="R39" s="81" t="s">
        <v>55</v>
      </c>
    </row>
    <row r="40" spans="1:18" s="21" customFormat="1" ht="12.75" customHeight="1">
      <c r="A40" s="82"/>
      <c r="B40" s="76"/>
      <c r="C40" s="76"/>
      <c r="D40" s="76"/>
      <c r="E40" s="76"/>
      <c r="F40" s="76"/>
      <c r="G40" s="76"/>
      <c r="H40" s="76"/>
      <c r="I40" s="71"/>
      <c r="J40" s="76"/>
      <c r="K40" s="76"/>
      <c r="L40" s="76"/>
      <c r="M40" s="76"/>
      <c r="N40" s="76"/>
      <c r="O40" s="76"/>
      <c r="P40" s="77"/>
      <c r="Q40" s="71">
        <f t="shared" si="0"/>
        <v>0</v>
      </c>
      <c r="R40" s="81"/>
    </row>
    <row r="41" spans="1:18" s="21" customFormat="1" ht="12.75" customHeight="1">
      <c r="A41" s="61" t="s">
        <v>56</v>
      </c>
      <c r="B41" s="76">
        <v>324.495</v>
      </c>
      <c r="C41" s="76">
        <v>295.807</v>
      </c>
      <c r="D41" s="76">
        <v>688.72</v>
      </c>
      <c r="E41" s="76">
        <v>629.46</v>
      </c>
      <c r="F41" s="76">
        <f>H41/C41</f>
        <v>43.92070505430905</v>
      </c>
      <c r="G41" s="76">
        <f>H41/E41*1000</f>
        <v>20639.99618720808</v>
      </c>
      <c r="H41" s="76">
        <v>12992.052</v>
      </c>
      <c r="I41" s="71"/>
      <c r="J41" s="76">
        <v>31.317</v>
      </c>
      <c r="K41" s="76">
        <v>29.056</v>
      </c>
      <c r="L41" s="76">
        <v>91.77</v>
      </c>
      <c r="M41" s="76">
        <v>84.51</v>
      </c>
      <c r="N41" s="76">
        <f>P41/K41</f>
        <v>38.29264179515419</v>
      </c>
      <c r="O41" s="76">
        <f>P41/M41*1000</f>
        <v>13165.672701455449</v>
      </c>
      <c r="P41" s="77">
        <v>1112.631</v>
      </c>
      <c r="Q41" s="71">
        <f t="shared" si="0"/>
        <v>24922.934400000002</v>
      </c>
      <c r="R41" s="81" t="s">
        <v>57</v>
      </c>
    </row>
    <row r="42" spans="1:18" s="21" customFormat="1" ht="12.75" customHeight="1">
      <c r="A42" s="61" t="s">
        <v>58</v>
      </c>
      <c r="B42" s="76">
        <v>0.663</v>
      </c>
      <c r="C42" s="76">
        <v>0</v>
      </c>
      <c r="D42" s="76">
        <v>1.3</v>
      </c>
      <c r="E42" s="76">
        <v>0</v>
      </c>
      <c r="F42" s="76" t="s">
        <v>43</v>
      </c>
      <c r="G42" s="76" t="s">
        <v>43</v>
      </c>
      <c r="H42" s="76">
        <v>0</v>
      </c>
      <c r="I42" s="71"/>
      <c r="J42" s="76">
        <v>32.149</v>
      </c>
      <c r="K42" s="76">
        <v>30.253</v>
      </c>
      <c r="L42" s="76">
        <v>83.07</v>
      </c>
      <c r="M42" s="76">
        <v>79.32</v>
      </c>
      <c r="N42" s="76">
        <f>P42/K42</f>
        <v>40.39533269427825</v>
      </c>
      <c r="O42" s="76">
        <f>P42/M42*1000</f>
        <v>15406.959152798789</v>
      </c>
      <c r="P42" s="77">
        <v>1222.08</v>
      </c>
      <c r="Q42" s="71">
        <f t="shared" si="0"/>
        <v>27374.592</v>
      </c>
      <c r="R42" s="81" t="s">
        <v>59</v>
      </c>
    </row>
    <row r="43" spans="1:18" s="21" customFormat="1" ht="12.75" customHeight="1">
      <c r="A43" s="61" t="s">
        <v>60</v>
      </c>
      <c r="B43" s="76">
        <v>6.959</v>
      </c>
      <c r="C43" s="76">
        <v>6.899</v>
      </c>
      <c r="D43" s="76">
        <v>14.96</v>
      </c>
      <c r="E43" s="76">
        <v>14.46</v>
      </c>
      <c r="F43" s="76">
        <f>H43/C43</f>
        <v>22.76851717640238</v>
      </c>
      <c r="G43" s="76">
        <f>H43/E43*1000</f>
        <v>10863.070539419088</v>
      </c>
      <c r="H43" s="76">
        <v>157.08</v>
      </c>
      <c r="I43" s="71"/>
      <c r="J43" s="76">
        <v>104.363</v>
      </c>
      <c r="K43" s="76">
        <v>103.235</v>
      </c>
      <c r="L43" s="76">
        <v>297.34</v>
      </c>
      <c r="M43" s="76">
        <v>294.09</v>
      </c>
      <c r="N43" s="76">
        <f>P43/K43</f>
        <v>33.04917905749019</v>
      </c>
      <c r="O43" s="76">
        <f>P43/M43*1000</f>
        <v>11601.319324016458</v>
      </c>
      <c r="P43" s="77">
        <v>3411.832</v>
      </c>
      <c r="Q43" s="71">
        <f t="shared" si="0"/>
        <v>76425.0368</v>
      </c>
      <c r="R43" s="81" t="s">
        <v>61</v>
      </c>
    </row>
    <row r="44" spans="1:18" s="21" customFormat="1" ht="12.75" customHeight="1">
      <c r="A44" s="61" t="s">
        <v>62</v>
      </c>
      <c r="B44" s="76">
        <v>0.274</v>
      </c>
      <c r="C44" s="76">
        <v>0.274</v>
      </c>
      <c r="D44" s="76">
        <v>0.7</v>
      </c>
      <c r="E44" s="76">
        <v>0.7</v>
      </c>
      <c r="F44" s="76">
        <f>H44/C44</f>
        <v>32</v>
      </c>
      <c r="G44" s="76">
        <f>H44/E44*1000</f>
        <v>12525.714285714286</v>
      </c>
      <c r="H44" s="76">
        <v>8.768</v>
      </c>
      <c r="I44" s="71"/>
      <c r="J44" s="76">
        <v>108.744</v>
      </c>
      <c r="K44" s="76">
        <v>103.39</v>
      </c>
      <c r="L44" s="76">
        <v>328.24</v>
      </c>
      <c r="M44" s="76">
        <v>316.92</v>
      </c>
      <c r="N44" s="76">
        <f>P44/K44</f>
        <v>58.20166360383016</v>
      </c>
      <c r="O44" s="76">
        <f>P44/M44*1000</f>
        <v>18987.346964533637</v>
      </c>
      <c r="P44" s="77">
        <v>6017.47</v>
      </c>
      <c r="Q44" s="71">
        <f t="shared" si="0"/>
        <v>134791.328</v>
      </c>
      <c r="R44" s="81" t="s">
        <v>63</v>
      </c>
    </row>
    <row r="45" spans="1:18" s="21" customFormat="1" ht="12.75" customHeight="1">
      <c r="A45" s="61" t="s">
        <v>64</v>
      </c>
      <c r="B45" s="76">
        <v>0.8</v>
      </c>
      <c r="C45" s="76">
        <v>0.8</v>
      </c>
      <c r="D45" s="76">
        <v>2</v>
      </c>
      <c r="E45" s="76">
        <v>2</v>
      </c>
      <c r="F45" s="76">
        <f>H45/C45</f>
        <v>25</v>
      </c>
      <c r="G45" s="76">
        <f>H45/E45*1000</f>
        <v>10000</v>
      </c>
      <c r="H45" s="76">
        <v>20</v>
      </c>
      <c r="I45" s="71"/>
      <c r="J45" s="76">
        <v>90.49</v>
      </c>
      <c r="K45" s="76">
        <v>87.65</v>
      </c>
      <c r="L45" s="76">
        <v>228.7</v>
      </c>
      <c r="M45" s="76">
        <v>220.6</v>
      </c>
      <c r="N45" s="76">
        <f>P45/K45</f>
        <v>34.34238448374216</v>
      </c>
      <c r="O45" s="76">
        <f>P45/M45*1000</f>
        <v>13645.104261106075</v>
      </c>
      <c r="P45" s="77">
        <v>3010.11</v>
      </c>
      <c r="Q45" s="71">
        <f t="shared" si="0"/>
        <v>67426.464</v>
      </c>
      <c r="R45" s="81" t="s">
        <v>97</v>
      </c>
    </row>
    <row r="46" spans="1:18" s="21" customFormat="1" ht="12.75" customHeight="1">
      <c r="A46" s="61"/>
      <c r="B46" s="76"/>
      <c r="C46" s="76"/>
      <c r="D46" s="76"/>
      <c r="E46" s="76"/>
      <c r="F46" s="76"/>
      <c r="G46" s="76"/>
      <c r="H46" s="76"/>
      <c r="I46" s="71"/>
      <c r="J46" s="76"/>
      <c r="K46" s="76"/>
      <c r="L46" s="76"/>
      <c r="M46" s="76"/>
      <c r="N46" s="76"/>
      <c r="O46" s="76"/>
      <c r="P46" s="77"/>
      <c r="Q46" s="71">
        <f t="shared" si="0"/>
        <v>0</v>
      </c>
      <c r="R46" s="81"/>
    </row>
    <row r="47" spans="1:18" s="21" customFormat="1" ht="12.75" customHeight="1">
      <c r="A47" s="61" t="s">
        <v>65</v>
      </c>
      <c r="B47" s="76">
        <v>1.196</v>
      </c>
      <c r="C47" s="76">
        <v>1.161</v>
      </c>
      <c r="D47" s="76">
        <v>2.7</v>
      </c>
      <c r="E47" s="76">
        <v>2.7</v>
      </c>
      <c r="F47" s="76">
        <f>H47/C47</f>
        <v>20</v>
      </c>
      <c r="G47" s="76">
        <f>H47/E47*1000</f>
        <v>8600</v>
      </c>
      <c r="H47" s="76">
        <v>23.22</v>
      </c>
      <c r="I47" s="71"/>
      <c r="J47" s="76">
        <v>201.055</v>
      </c>
      <c r="K47" s="76">
        <v>178.453</v>
      </c>
      <c r="L47" s="76">
        <v>776.8</v>
      </c>
      <c r="M47" s="76">
        <v>691.1</v>
      </c>
      <c r="N47" s="76">
        <f>P47/K47</f>
        <v>56.24803169461987</v>
      </c>
      <c r="O47" s="76">
        <f>P47/M47*1000</f>
        <v>14524.135436261033</v>
      </c>
      <c r="P47" s="77">
        <v>10037.63</v>
      </c>
      <c r="Q47" s="71">
        <f t="shared" si="0"/>
        <v>224842.91199999998</v>
      </c>
      <c r="R47" s="81" t="s">
        <v>66</v>
      </c>
    </row>
    <row r="48" spans="1:18" s="21" customFormat="1" ht="12.75" customHeight="1">
      <c r="A48" s="61" t="s">
        <v>67</v>
      </c>
      <c r="B48" s="76">
        <v>0</v>
      </c>
      <c r="C48" s="76">
        <v>0</v>
      </c>
      <c r="D48" s="76">
        <v>0</v>
      </c>
      <c r="E48" s="76">
        <v>0</v>
      </c>
      <c r="F48" s="76" t="s">
        <v>43</v>
      </c>
      <c r="G48" s="76" t="s">
        <v>43</v>
      </c>
      <c r="H48" s="76">
        <v>0</v>
      </c>
      <c r="I48" s="71"/>
      <c r="J48" s="76">
        <v>7.574</v>
      </c>
      <c r="K48" s="76">
        <v>7.304</v>
      </c>
      <c r="L48" s="76">
        <v>22.24</v>
      </c>
      <c r="M48" s="76">
        <v>21.34</v>
      </c>
      <c r="N48" s="76">
        <f>P48/K48</f>
        <v>28.7723165388828</v>
      </c>
      <c r="O48" s="76">
        <f>P48/M48*1000</f>
        <v>9847.84442361762</v>
      </c>
      <c r="P48" s="77">
        <v>210.153</v>
      </c>
      <c r="Q48" s="71">
        <f t="shared" si="0"/>
        <v>4707.4272</v>
      </c>
      <c r="R48" s="81" t="s">
        <v>68</v>
      </c>
    </row>
    <row r="49" spans="1:18" s="21" customFormat="1" ht="12.75" customHeight="1">
      <c r="A49" s="61" t="s">
        <v>69</v>
      </c>
      <c r="B49" s="76">
        <v>0</v>
      </c>
      <c r="C49" s="76">
        <v>0</v>
      </c>
      <c r="D49" s="76">
        <v>0</v>
      </c>
      <c r="E49" s="76">
        <v>0</v>
      </c>
      <c r="F49" s="76" t="s">
        <v>43</v>
      </c>
      <c r="G49" s="76" t="s">
        <v>43</v>
      </c>
      <c r="H49" s="76">
        <v>0</v>
      </c>
      <c r="I49" s="71"/>
      <c r="J49" s="76">
        <v>4.033</v>
      </c>
      <c r="K49" s="76">
        <v>2.095</v>
      </c>
      <c r="L49" s="76">
        <v>8.65</v>
      </c>
      <c r="M49" s="76">
        <v>4.57</v>
      </c>
      <c r="N49" s="76">
        <f>P49/K49</f>
        <v>18.066825775656323</v>
      </c>
      <c r="O49" s="76">
        <f>P49/M49*1000</f>
        <v>8282.275711159738</v>
      </c>
      <c r="P49" s="77">
        <v>37.85</v>
      </c>
      <c r="Q49" s="71">
        <f t="shared" si="0"/>
        <v>847.84</v>
      </c>
      <c r="R49" s="81" t="s">
        <v>70</v>
      </c>
    </row>
    <row r="50" spans="1:18" s="21" customFormat="1" ht="12.75" customHeight="1">
      <c r="A50" s="61" t="s">
        <v>71</v>
      </c>
      <c r="B50" s="76">
        <v>144.642</v>
      </c>
      <c r="C50" s="76">
        <v>141.24</v>
      </c>
      <c r="D50" s="76">
        <v>308.85</v>
      </c>
      <c r="E50" s="76">
        <v>301.38</v>
      </c>
      <c r="F50" s="76">
        <f>H50/C50</f>
        <v>24.652690455961483</v>
      </c>
      <c r="G50" s="76">
        <f>H50/E50*1000</f>
        <v>11553.341296701838</v>
      </c>
      <c r="H50" s="76">
        <v>3481.946</v>
      </c>
      <c r="I50" s="71"/>
      <c r="J50" s="76">
        <v>119.866</v>
      </c>
      <c r="K50" s="76">
        <v>117.794</v>
      </c>
      <c r="L50" s="76">
        <v>384.33</v>
      </c>
      <c r="M50" s="76">
        <v>378.41</v>
      </c>
      <c r="N50" s="76">
        <f>P50/K50</f>
        <v>19.02296381819108</v>
      </c>
      <c r="O50" s="76">
        <f>P50/M50*1000</f>
        <v>5921.595623794297</v>
      </c>
      <c r="P50" s="77">
        <v>2240.791</v>
      </c>
      <c r="Q50" s="71">
        <f t="shared" si="0"/>
        <v>50193.718400000005</v>
      </c>
      <c r="R50" s="81" t="s">
        <v>72</v>
      </c>
    </row>
    <row r="51" spans="1:18" s="21" customFormat="1" ht="12.75" customHeight="1">
      <c r="A51" s="61" t="s">
        <v>73</v>
      </c>
      <c r="B51" s="76">
        <v>106.675</v>
      </c>
      <c r="C51" s="76">
        <v>102.371</v>
      </c>
      <c r="D51" s="76">
        <v>216.94</v>
      </c>
      <c r="E51" s="76">
        <v>208.43</v>
      </c>
      <c r="F51" s="76">
        <f>H51/C51</f>
        <v>18.496146369577325</v>
      </c>
      <c r="G51" s="76">
        <f>H51/E51*1000</f>
        <v>9084.436021685939</v>
      </c>
      <c r="H51" s="76">
        <v>1893.469</v>
      </c>
      <c r="I51" s="71"/>
      <c r="J51" s="76">
        <v>642.636</v>
      </c>
      <c r="K51" s="76">
        <v>622.438</v>
      </c>
      <c r="L51" s="76">
        <v>2184.15</v>
      </c>
      <c r="M51" s="76">
        <v>2139.69</v>
      </c>
      <c r="N51" s="76">
        <f>P51/K51</f>
        <v>20.11066162412963</v>
      </c>
      <c r="O51" s="76">
        <f>P51/M51*1000</f>
        <v>5850.211946590393</v>
      </c>
      <c r="P51" s="77">
        <v>12517.64</v>
      </c>
      <c r="Q51" s="71">
        <f t="shared" si="0"/>
        <v>280395.136</v>
      </c>
      <c r="R51" s="81" t="s">
        <v>74</v>
      </c>
    </row>
    <row r="52" spans="1:18" s="21" customFormat="1" ht="12.75" customHeight="1">
      <c r="A52" s="61" t="s">
        <v>75</v>
      </c>
      <c r="B52" s="76">
        <v>0</v>
      </c>
      <c r="C52" s="76">
        <v>0</v>
      </c>
      <c r="D52" s="76">
        <v>0</v>
      </c>
      <c r="E52" s="76">
        <v>0</v>
      </c>
      <c r="F52" s="76" t="s">
        <v>43</v>
      </c>
      <c r="G52" s="76" t="s">
        <v>43</v>
      </c>
      <c r="H52" s="76">
        <v>0</v>
      </c>
      <c r="I52" s="71"/>
      <c r="J52" s="76">
        <v>0</v>
      </c>
      <c r="K52" s="76">
        <v>0</v>
      </c>
      <c r="L52" s="76">
        <v>0</v>
      </c>
      <c r="M52" s="76">
        <v>0</v>
      </c>
      <c r="N52" s="76" t="s">
        <v>43</v>
      </c>
      <c r="O52" s="76" t="s">
        <v>43</v>
      </c>
      <c r="P52" s="77">
        <v>0</v>
      </c>
      <c r="Q52" s="71">
        <f t="shared" si="0"/>
        <v>0</v>
      </c>
      <c r="R52" s="81" t="s">
        <v>76</v>
      </c>
    </row>
    <row r="53" spans="1:18" s="21" customFormat="1" ht="12.75" customHeight="1">
      <c r="A53" s="61"/>
      <c r="B53" s="76"/>
      <c r="C53" s="76"/>
      <c r="D53" s="76"/>
      <c r="E53" s="76"/>
      <c r="F53" s="76"/>
      <c r="G53" s="76"/>
      <c r="H53" s="76"/>
      <c r="I53" s="71"/>
      <c r="J53" s="76"/>
      <c r="K53" s="76"/>
      <c r="L53" s="76"/>
      <c r="M53" s="76"/>
      <c r="N53" s="76"/>
      <c r="O53" s="76"/>
      <c r="P53" s="77"/>
      <c r="Q53" s="71">
        <f t="shared" si="0"/>
        <v>0</v>
      </c>
      <c r="R53" s="81"/>
    </row>
    <row r="54" spans="1:18" s="21" customFormat="1" ht="12.75" customHeight="1">
      <c r="A54" s="61" t="s">
        <v>77</v>
      </c>
      <c r="B54" s="76">
        <v>4.433</v>
      </c>
      <c r="C54" s="76">
        <v>4.433</v>
      </c>
      <c r="D54" s="76">
        <v>9.66</v>
      </c>
      <c r="E54" s="76">
        <v>9.66</v>
      </c>
      <c r="F54" s="76">
        <f>H54/C54</f>
        <v>13.971576810286487</v>
      </c>
      <c r="G54" s="76">
        <f>H54/E54*1000</f>
        <v>6411.59420289855</v>
      </c>
      <c r="H54" s="76">
        <v>61.936</v>
      </c>
      <c r="I54" s="71"/>
      <c r="J54" s="76">
        <v>18.085</v>
      </c>
      <c r="K54" s="76">
        <v>18.085</v>
      </c>
      <c r="L54" s="76">
        <v>40.25</v>
      </c>
      <c r="M54" s="76">
        <v>40.25</v>
      </c>
      <c r="N54" s="76">
        <f>P54/K54</f>
        <v>16.1198783522256</v>
      </c>
      <c r="O54" s="76">
        <f>P54/M54*1000</f>
        <v>7242.931677018633</v>
      </c>
      <c r="P54" s="77">
        <v>291.528</v>
      </c>
      <c r="Q54" s="71">
        <f t="shared" si="0"/>
        <v>6530.2272</v>
      </c>
      <c r="R54" s="81" t="s">
        <v>78</v>
      </c>
    </row>
    <row r="55" spans="1:18" s="21" customFormat="1" ht="12.75" customHeight="1">
      <c r="A55" s="61" t="s">
        <v>79</v>
      </c>
      <c r="B55" s="76">
        <v>0.102</v>
      </c>
      <c r="C55" s="76">
        <v>0.102</v>
      </c>
      <c r="D55" s="76">
        <v>0.2</v>
      </c>
      <c r="E55" s="76">
        <v>0.2</v>
      </c>
      <c r="F55" s="76">
        <f>H55/C55</f>
        <v>25</v>
      </c>
      <c r="G55" s="76">
        <f>H55/E55*1000</f>
        <v>12749.999999999998</v>
      </c>
      <c r="H55" s="76">
        <v>2.55</v>
      </c>
      <c r="I55" s="71"/>
      <c r="J55" s="76">
        <v>8.658</v>
      </c>
      <c r="K55" s="76">
        <v>8.485</v>
      </c>
      <c r="L55" s="76">
        <v>21.19</v>
      </c>
      <c r="M55" s="76">
        <v>20.91</v>
      </c>
      <c r="N55" s="76">
        <f>P55/K55</f>
        <v>27.80612846199175</v>
      </c>
      <c r="O55" s="76">
        <f>P55/M55*1000</f>
        <v>11283.35724533716</v>
      </c>
      <c r="P55" s="77">
        <v>235.935</v>
      </c>
      <c r="Q55" s="71">
        <f t="shared" si="0"/>
        <v>5284.944</v>
      </c>
      <c r="R55" s="81" t="s">
        <v>80</v>
      </c>
    </row>
    <row r="56" spans="1:18" s="21" customFormat="1" ht="12.75" customHeight="1">
      <c r="A56" s="61" t="s">
        <v>81</v>
      </c>
      <c r="B56" s="76">
        <v>3.06</v>
      </c>
      <c r="C56" s="76">
        <v>3.06</v>
      </c>
      <c r="D56" s="76">
        <v>10.2</v>
      </c>
      <c r="E56" s="76">
        <v>10.2</v>
      </c>
      <c r="F56" s="76">
        <f>H56/C56</f>
        <v>70</v>
      </c>
      <c r="G56" s="76">
        <f>H56/E56*1000</f>
        <v>21000</v>
      </c>
      <c r="H56" s="76">
        <v>214.2</v>
      </c>
      <c r="I56" s="71"/>
      <c r="J56" s="76">
        <v>10.733</v>
      </c>
      <c r="K56" s="76">
        <v>10.733</v>
      </c>
      <c r="L56" s="76">
        <v>42.78</v>
      </c>
      <c r="M56" s="76">
        <v>42.78</v>
      </c>
      <c r="N56" s="76">
        <f>P56/K56</f>
        <v>79.75216621634212</v>
      </c>
      <c r="O56" s="76">
        <f>P56/M56*1000</f>
        <v>20008.88265544647</v>
      </c>
      <c r="P56" s="77">
        <v>855.98</v>
      </c>
      <c r="Q56" s="71">
        <f t="shared" si="0"/>
        <v>19173.952</v>
      </c>
      <c r="R56" s="81" t="s">
        <v>82</v>
      </c>
    </row>
    <row r="57" spans="1:18" s="21" customFormat="1" ht="12.75" customHeight="1">
      <c r="A57" s="61" t="s">
        <v>83</v>
      </c>
      <c r="B57" s="76">
        <v>1.55</v>
      </c>
      <c r="C57" s="76">
        <v>1.55</v>
      </c>
      <c r="D57" s="76">
        <v>7</v>
      </c>
      <c r="E57" s="76">
        <v>7</v>
      </c>
      <c r="F57" s="76">
        <f>H57/C57</f>
        <v>35</v>
      </c>
      <c r="G57" s="76">
        <f>H57/E57*1000</f>
        <v>7750</v>
      </c>
      <c r="H57" s="76">
        <v>54.25</v>
      </c>
      <c r="I57" s="71"/>
      <c r="J57" s="76">
        <v>1.55</v>
      </c>
      <c r="K57" s="76">
        <v>1.55</v>
      </c>
      <c r="L57" s="76">
        <v>7</v>
      </c>
      <c r="M57" s="76">
        <v>7</v>
      </c>
      <c r="N57" s="76">
        <f>P57/K57</f>
        <v>41.99999999999999</v>
      </c>
      <c r="O57" s="76">
        <f>P57/M57*1000</f>
        <v>9299.999999999998</v>
      </c>
      <c r="P57" s="77">
        <v>65.1</v>
      </c>
      <c r="Q57" s="71">
        <f t="shared" si="0"/>
        <v>1458.2399999999998</v>
      </c>
      <c r="R57" s="81" t="s">
        <v>84</v>
      </c>
    </row>
    <row r="58" spans="1:18" s="21" customFormat="1" ht="12.75" customHeight="1">
      <c r="A58" s="61" t="s">
        <v>85</v>
      </c>
      <c r="B58" s="76">
        <v>0</v>
      </c>
      <c r="C58" s="76">
        <v>0</v>
      </c>
      <c r="D58" s="76">
        <v>0</v>
      </c>
      <c r="E58" s="76">
        <v>0</v>
      </c>
      <c r="F58" s="76" t="s">
        <v>43</v>
      </c>
      <c r="G58" s="76" t="s">
        <v>43</v>
      </c>
      <c r="H58" s="83">
        <v>0</v>
      </c>
      <c r="I58" s="71"/>
      <c r="J58" s="76">
        <v>0.094</v>
      </c>
      <c r="K58" s="76">
        <v>0.032</v>
      </c>
      <c r="L58" s="76">
        <v>0.3</v>
      </c>
      <c r="M58" s="76">
        <v>0.1</v>
      </c>
      <c r="N58" s="76">
        <f>P58/K58</f>
        <v>42</v>
      </c>
      <c r="O58" s="76">
        <f>P58/M58*1000</f>
        <v>13440</v>
      </c>
      <c r="P58" s="77">
        <v>1.344</v>
      </c>
      <c r="Q58" s="71">
        <f t="shared" si="0"/>
        <v>30.105600000000003</v>
      </c>
      <c r="R58" s="81" t="s">
        <v>86</v>
      </c>
    </row>
    <row r="59" spans="1:18" s="21" customFormat="1" ht="12.75" customHeight="1">
      <c r="A59" s="84"/>
      <c r="B59" s="85"/>
      <c r="C59" s="85"/>
      <c r="D59" s="85"/>
      <c r="E59" s="85"/>
      <c r="F59" s="85"/>
      <c r="G59" s="85"/>
      <c r="H59" s="85"/>
      <c r="I59" s="20"/>
      <c r="J59" s="85"/>
      <c r="K59" s="85"/>
      <c r="L59" s="85"/>
      <c r="M59" s="85"/>
      <c r="N59" s="85"/>
      <c r="O59" s="85"/>
      <c r="P59" s="44"/>
      <c r="Q59" s="85"/>
      <c r="R59" s="86"/>
    </row>
    <row r="60" spans="1:18" s="21" customFormat="1" ht="12.75" customHeight="1">
      <c r="A60" s="87" t="s">
        <v>98</v>
      </c>
      <c r="B60" s="88"/>
      <c r="C60" s="88"/>
      <c r="D60" s="88"/>
      <c r="E60" s="88"/>
      <c r="F60" s="88"/>
      <c r="G60" s="88"/>
      <c r="H60" s="88"/>
      <c r="I60" s="89"/>
      <c r="J60" s="87" t="s">
        <v>99</v>
      </c>
      <c r="K60" s="89"/>
      <c r="L60" s="89"/>
      <c r="M60" s="89"/>
      <c r="N60" s="89"/>
      <c r="O60" s="89"/>
      <c r="P60" s="89"/>
      <c r="Q60" s="89"/>
      <c r="R60" s="89"/>
    </row>
    <row r="61" spans="1:9" s="12" customFormat="1" ht="13.5" customHeight="1">
      <c r="A61" s="90"/>
      <c r="I61" s="90"/>
    </row>
    <row r="62" ht="11.25" customHeight="1"/>
    <row r="63" spans="9:18" ht="9" customHeight="1"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ht="9" customHeight="1"/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2002-07-08T01:47:40Z</dcterms:created>
  <dcterms:modified xsi:type="dcterms:W3CDTF">2002-07-08T01:47:40Z</dcterms:modified>
  <cp:category/>
  <cp:version/>
  <cp:contentType/>
  <cp:contentStatus/>
</cp:coreProperties>
</file>