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 柳橙、檸檬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<sst xmlns="http://schemas.openxmlformats.org/spreadsheetml/2006/main" count="159" uniqueCount="100">
  <si>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 xml:space="preserve">AG. STATISTICS YEARBOOK 2001        97   </t>
  </si>
  <si>
    <t>5.  Fruit</t>
  </si>
  <si>
    <r>
      <t xml:space="preserve">        (5) </t>
    </r>
    <r>
      <rPr>
        <sz val="10"/>
        <rFont val="標楷體"/>
        <family val="4"/>
      </rPr>
      <t>柳橙、檸檬</t>
    </r>
  </si>
  <si>
    <t xml:space="preserve">   (5) Liuchengs ( Oranges ), Lemons</t>
  </si>
  <si>
    <t>Liuchengs</t>
  </si>
  <si>
    <t>Lemons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</si>
  <si>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</si>
  <si>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</si>
  <si>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</si>
  <si>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</si>
  <si>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</si>
  <si>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</si>
  <si>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</si>
  <si>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</si>
  <si>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</si>
  <si>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</si>
  <si>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</si>
  <si>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</si>
  <si>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</si>
  <si>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</si>
  <si>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</si>
  <si>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</si>
  <si>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</si>
  <si>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</si>
  <si>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</si>
  <si>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</si>
  <si>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</si>
  <si>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</si>
  <si>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</si>
  <si>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</si>
  <si>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</si>
  <si>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</si>
  <si>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</si>
  <si>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</si>
  <si>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</si>
  <si>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</si>
  <si>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</si>
  <si>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</si>
  <si>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</si>
  <si>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</si>
  <si>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</si>
  <si>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</si>
  <si>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</si>
  <si>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-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</si>
  <si>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</si>
  <si>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</si>
  <si>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</si>
  <si>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</si>
  <si>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</si>
  <si>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</si>
  <si>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</si>
  <si>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</si>
  <si>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</si>
  <si>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</si>
  <si>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</si>
  <si>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</si>
  <si>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</si>
  <si>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</si>
  <si>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</si>
  <si>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</si>
  <si>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</si>
  <si>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</si>
  <si>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</si>
  <si>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</si>
  <si>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</si>
  <si>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</si>
  <si>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</si>
  <si>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</si>
  <si>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</si>
  <si>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</si>
  <si>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</si>
  <si>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</si>
  <si>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</si>
  <si>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</si>
  <si>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</si>
  <si>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</si>
  <si>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</si>
  <si>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</si>
  <si>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</si>
  <si>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</si>
  <si>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</si>
  <si>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</si>
  <si>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</si>
  <si>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</si>
  <si>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</si>
  <si>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</si>
  <si>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</si>
  <si>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96     90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</si>
  <si>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</si>
  <si>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柳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橙</t>
    </r>
  </si>
  <si>
    <r>
      <t>檸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檬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</si>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</sst>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vertical="center"/>
      <protection/>
    </xf>
    <xf numFmtId="0" fontId="7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  <xf numFmtId="0" fontId="9" fillId="0" borderId="0" xfId="18" applyFont="1" applyAlignment="1">
      <alignment vertical="center"/>
      <protection/>
    </xf>
    <xf numFmtId="0" fontId="9" fillId="0" borderId="0" xfId="19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1" xfId="18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4" fillId="0" borderId="0" xfId="18" applyFont="1" applyBorder="1" applyAlignment="1">
      <alignment horizontal="centerContinuous" vertical="center"/>
      <protection/>
    </xf>
    <xf numFmtId="0" fontId="5" fillId="0" borderId="0" xfId="18" applyFont="1" applyAlignment="1">
      <alignment horizontal="centerContinuous" vertical="center"/>
      <protection/>
    </xf>
    <xf numFmtId="0" fontId="5" fillId="0" borderId="0" xfId="18" applyFont="1" applyBorder="1" applyAlignment="1">
      <alignment horizontal="centerContinuous" vertical="center"/>
      <protection/>
    </xf>
    <xf numFmtId="0" fontId="5" fillId="0" borderId="3" xfId="18" applyFont="1" applyBorder="1" applyAlignment="1">
      <alignment horizontal="centerContinuous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centerContinuous" vertical="center"/>
      <protection/>
    </xf>
    <xf numFmtId="0" fontId="5" fillId="0" borderId="6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Continuous" vertical="center"/>
      <protection/>
    </xf>
    <xf numFmtId="0" fontId="4" fillId="0" borderId="4" xfId="20" applyFont="1" applyBorder="1" applyAlignment="1" quotePrefix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10" fillId="0" borderId="3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10" fillId="0" borderId="0" xfId="18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11" fillId="0" borderId="4" xfId="18" applyFont="1" applyBorder="1" applyAlignment="1">
      <alignment vertical="center"/>
      <protection/>
    </xf>
    <xf numFmtId="0" fontId="12" fillId="0" borderId="0" xfId="18" applyFont="1" applyAlignment="1">
      <alignment horizontal="right" vertical="center"/>
      <protection/>
    </xf>
    <xf numFmtId="0" fontId="12" fillId="0" borderId="0" xfId="18" applyFont="1" applyBorder="1" applyAlignment="1">
      <alignment horizontal="right" vertical="center"/>
      <protection/>
    </xf>
    <xf numFmtId="0" fontId="11" fillId="0" borderId="0" xfId="18" applyFont="1" applyBorder="1" applyAlignment="1">
      <alignment horizontal="right" vertical="center"/>
      <protection/>
    </xf>
    <xf numFmtId="0" fontId="12" fillId="0" borderId="4" xfId="18" applyFont="1" applyBorder="1" applyAlignment="1">
      <alignment horizontal="right"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horizontal="right" vertical="center"/>
      <protection/>
    </xf>
    <xf numFmtId="0" fontId="11" fillId="0" borderId="4" xfId="18" applyFont="1" applyBorder="1" applyAlignment="1">
      <alignment horizontal="right" vertical="center"/>
      <protection/>
    </xf>
    <xf numFmtId="0" fontId="13" fillId="0" borderId="4" xfId="18" applyFont="1" applyBorder="1" applyAlignment="1">
      <alignment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13" fillId="0" borderId="0" xfId="18" applyFont="1" applyAlignment="1">
      <alignment horizontal="right" vertical="center"/>
      <protection/>
    </xf>
    <xf numFmtId="0" fontId="13" fillId="0" borderId="4" xfId="18" applyFont="1" applyBorder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4" fillId="0" borderId="4" xfId="20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 vertical="center"/>
      <protection locked="0"/>
    </xf>
    <xf numFmtId="177" fontId="5" fillId="0" borderId="0" xfId="18" applyNumberFormat="1" applyFont="1" applyBorder="1" applyAlignment="1" applyProtection="1">
      <alignment horizontal="right" vertical="center"/>
      <protection locked="0"/>
    </xf>
    <xf numFmtId="177" fontId="5" fillId="0" borderId="4" xfId="18" applyNumberFormat="1" applyFont="1" applyBorder="1" applyAlignment="1" applyProtection="1">
      <alignment horizontal="right" vertical="center"/>
      <protection locked="0"/>
    </xf>
    <xf numFmtId="0" fontId="5" fillId="0" borderId="0" xfId="18" applyFont="1" applyAlignment="1" quotePrefix="1">
      <alignment horizontal="left" vertical="center" indent="1"/>
      <protection/>
    </xf>
    <xf numFmtId="0" fontId="4" fillId="0" borderId="4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4" xfId="16" applyFont="1" applyBorder="1" applyAlignment="1" quotePrefix="1">
      <alignment horizontal="center"/>
      <protection/>
    </xf>
    <xf numFmtId="0" fontId="5" fillId="0" borderId="4" xfId="16" applyFont="1" applyBorder="1" applyAlignment="1" applyProtection="1" quotePrefix="1">
      <alignment horizontal="center"/>
      <protection locked="0"/>
    </xf>
    <xf numFmtId="0" fontId="14" fillId="0" borderId="4" xfId="16" applyFont="1" applyBorder="1" applyAlignment="1" quotePrefix="1">
      <alignment horizontal="center"/>
      <protection/>
    </xf>
    <xf numFmtId="177" fontId="14" fillId="0" borderId="0" xfId="18" applyNumberFormat="1" applyFont="1" applyAlignment="1" applyProtection="1">
      <alignment horizontal="right" vertical="center"/>
      <protection locked="0"/>
    </xf>
    <xf numFmtId="184" fontId="14" fillId="0" borderId="4" xfId="18" applyNumberFormat="1" applyFont="1" applyBorder="1" applyAlignment="1" applyProtection="1">
      <alignment horizontal="right" vertical="justify"/>
      <protection locked="0"/>
    </xf>
    <xf numFmtId="184" fontId="14" fillId="0" borderId="0" xfId="18" applyNumberFormat="1" applyFont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 applyAlignment="1">
      <alignment vertical="center"/>
      <protection/>
    </xf>
    <xf numFmtId="0" fontId="5" fillId="0" borderId="4" xfId="18" applyFont="1" applyBorder="1" applyAlignment="1" quotePrefix="1">
      <alignment vertical="center"/>
      <protection/>
    </xf>
    <xf numFmtId="184" fontId="5" fillId="0" borderId="0" xfId="18" applyNumberFormat="1" applyFont="1" applyAlignment="1" applyProtection="1">
      <alignment horizontal="right" vertical="justify"/>
      <protection locked="0"/>
    </xf>
    <xf numFmtId="184" fontId="5" fillId="0" borderId="4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vertical="center" indent="1"/>
      <protection/>
    </xf>
    <xf numFmtId="0" fontId="5" fillId="0" borderId="8" xfId="20" applyFont="1" applyBorder="1" applyAlignment="1" applyProtection="1">
      <alignment horizontal="left" vertical="center" indent="1"/>
      <protection locked="0"/>
    </xf>
    <xf numFmtId="0" fontId="5" fillId="0" borderId="4" xfId="18" applyFont="1" applyBorder="1" applyAlignment="1">
      <alignment horizontal="center" vertical="center"/>
      <protection/>
    </xf>
    <xf numFmtId="0" fontId="5" fillId="0" borderId="8" xfId="20" applyFont="1" applyBorder="1" applyAlignment="1" applyProtection="1">
      <alignment horizontal="left" vertical="center" indent="2"/>
      <protection locked="0"/>
    </xf>
    <xf numFmtId="0" fontId="4" fillId="0" borderId="4" xfId="20" applyFont="1" applyBorder="1" applyAlignment="1">
      <alignment horizontal="left" vertical="center" indent="1"/>
      <protection/>
    </xf>
    <xf numFmtId="184" fontId="5" fillId="0" borderId="0" xfId="18" applyNumberFormat="1" applyFont="1" applyBorder="1" applyAlignment="1" applyProtection="1">
      <alignment horizontal="right" vertical="justify"/>
      <protection locked="0"/>
    </xf>
    <xf numFmtId="0" fontId="15" fillId="0" borderId="9" xfId="18" applyFont="1" applyBorder="1" applyAlignment="1">
      <alignment vertical="center"/>
      <protection/>
    </xf>
    <xf numFmtId="0" fontId="5" fillId="0" borderId="1" xfId="18" applyFont="1" applyBorder="1" applyAlignment="1">
      <alignment vertical="center"/>
      <protection/>
    </xf>
    <xf numFmtId="0" fontId="5" fillId="0" borderId="1" xfId="18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15" fillId="0" borderId="0" xfId="18" applyFont="1">
      <alignment/>
      <protection/>
    </xf>
    <xf numFmtId="0" fontId="3" fillId="0" borderId="0" xfId="18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6" xfId="18"/>
    <cellStyle name="一般_27G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25390625" style="87" customWidth="1"/>
    <col min="2" max="8" width="9.125" style="87" customWidth="1"/>
    <col min="9" max="9" width="16.125" style="87" customWidth="1"/>
    <col min="10" max="16" width="9.125" style="87" customWidth="1"/>
    <col min="17" max="17" width="9.125" style="87" hidden="1" customWidth="1"/>
    <col min="18" max="18" width="19.625" style="87" customWidth="1"/>
    <col min="19" max="16384" width="9.75390625" style="87" customWidth="1"/>
  </cols>
  <sheetData>
    <row r="1" spans="1:18" s="2" customFormat="1" ht="10.5" customHeight="1">
      <c r="A1" s="1" t="s">
        <v>87</v>
      </c>
      <c r="O1" s="3"/>
      <c r="R1" s="3" t="s">
        <v>0</v>
      </c>
    </row>
    <row r="2" spans="1:18" s="5" customFormat="1" ht="27" customHeight="1">
      <c r="A2" s="4" t="s">
        <v>88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  <c r="R3" s="9"/>
    </row>
    <row r="4" spans="1:18" s="13" customFormat="1" ht="10.5" customHeight="1">
      <c r="A4" s="10"/>
      <c r="B4" s="11"/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  <c r="N4" s="11"/>
      <c r="O4" s="11"/>
      <c r="P4" s="11"/>
      <c r="Q4" s="11"/>
      <c r="R4" s="11"/>
    </row>
    <row r="5" spans="1:18" s="2" customFormat="1" ht="9.75" customHeight="1">
      <c r="A5" s="14"/>
      <c r="B5" s="15" t="s">
        <v>89</v>
      </c>
      <c r="C5" s="16"/>
      <c r="D5" s="16"/>
      <c r="E5" s="17"/>
      <c r="F5" s="16"/>
      <c r="G5" s="16"/>
      <c r="H5" s="18"/>
      <c r="I5" s="19"/>
      <c r="J5" s="15" t="s">
        <v>90</v>
      </c>
      <c r="K5" s="16"/>
      <c r="L5" s="16"/>
      <c r="M5" s="17"/>
      <c r="N5" s="16"/>
      <c r="O5" s="16"/>
      <c r="P5" s="20"/>
      <c r="Q5" s="17"/>
      <c r="R5" s="19"/>
    </row>
    <row r="6" spans="1:18" s="2" customFormat="1" ht="9.75" customHeight="1">
      <c r="A6" s="21"/>
      <c r="B6" s="22" t="s">
        <v>4</v>
      </c>
      <c r="C6" s="22"/>
      <c r="D6" s="22"/>
      <c r="E6" s="22"/>
      <c r="F6" s="22"/>
      <c r="G6" s="22"/>
      <c r="H6" s="23"/>
      <c r="I6" s="19"/>
      <c r="J6" s="22" t="s">
        <v>5</v>
      </c>
      <c r="K6" s="22"/>
      <c r="L6" s="22"/>
      <c r="M6" s="22"/>
      <c r="N6" s="22"/>
      <c r="O6" s="22"/>
      <c r="P6" s="24"/>
      <c r="Q6" s="17"/>
      <c r="R6" s="19"/>
    </row>
    <row r="7" spans="1:18" s="2" customFormat="1" ht="9.75" customHeight="1">
      <c r="A7" s="25" t="s">
        <v>91</v>
      </c>
      <c r="B7" s="26" t="s">
        <v>6</v>
      </c>
      <c r="C7" s="26" t="s">
        <v>7</v>
      </c>
      <c r="D7" s="26" t="s">
        <v>8</v>
      </c>
      <c r="E7" s="26" t="s">
        <v>9</v>
      </c>
      <c r="F7" s="26" t="s">
        <v>10</v>
      </c>
      <c r="G7" s="26" t="s">
        <v>11</v>
      </c>
      <c r="H7" s="26" t="s">
        <v>92</v>
      </c>
      <c r="I7" s="19"/>
      <c r="J7" s="26" t="s">
        <v>6</v>
      </c>
      <c r="K7" s="26" t="s">
        <v>7</v>
      </c>
      <c r="L7" s="26" t="s">
        <v>8</v>
      </c>
      <c r="M7" s="26" t="s">
        <v>9</v>
      </c>
      <c r="N7" s="26" t="s">
        <v>10</v>
      </c>
      <c r="O7" s="26" t="s">
        <v>11</v>
      </c>
      <c r="P7" s="27" t="s">
        <v>92</v>
      </c>
      <c r="Q7" s="28"/>
      <c r="R7" s="29" t="s">
        <v>12</v>
      </c>
    </row>
    <row r="8" spans="1:18" s="36" customFormat="1" ht="9.75" customHeight="1">
      <c r="A8" s="30"/>
      <c r="B8" s="31" t="s">
        <v>13</v>
      </c>
      <c r="C8" s="31" t="s">
        <v>13</v>
      </c>
      <c r="D8" s="32"/>
      <c r="E8" s="31"/>
      <c r="F8" s="31"/>
      <c r="G8" s="31"/>
      <c r="H8" s="32"/>
      <c r="I8" s="33"/>
      <c r="J8" s="31" t="s">
        <v>13</v>
      </c>
      <c r="K8" s="31" t="s">
        <v>13</v>
      </c>
      <c r="L8" s="32"/>
      <c r="M8" s="31"/>
      <c r="N8" s="31"/>
      <c r="O8" s="31"/>
      <c r="P8" s="34"/>
      <c r="Q8" s="33"/>
      <c r="R8" s="35"/>
    </row>
    <row r="9" spans="1:18" s="36" customFormat="1" ht="9.75" customHeight="1">
      <c r="A9" s="34"/>
      <c r="B9" s="31" t="s">
        <v>14</v>
      </c>
      <c r="C9" s="31" t="s">
        <v>14</v>
      </c>
      <c r="D9" s="31" t="s">
        <v>15</v>
      </c>
      <c r="E9" s="31" t="s">
        <v>16</v>
      </c>
      <c r="F9" s="31" t="s">
        <v>17</v>
      </c>
      <c r="G9" s="31"/>
      <c r="H9" s="32"/>
      <c r="I9" s="33"/>
      <c r="J9" s="31" t="s">
        <v>14</v>
      </c>
      <c r="K9" s="31" t="s">
        <v>14</v>
      </c>
      <c r="L9" s="31" t="s">
        <v>15</v>
      </c>
      <c r="M9" s="31" t="s">
        <v>16</v>
      </c>
      <c r="N9" s="31" t="s">
        <v>17</v>
      </c>
      <c r="O9" s="31"/>
      <c r="P9" s="34"/>
      <c r="Q9" s="33"/>
      <c r="R9" s="37"/>
    </row>
    <row r="10" spans="1:18" s="36" customFormat="1" ht="8.25" customHeight="1">
      <c r="A10" s="34"/>
      <c r="B10" s="31" t="s">
        <v>15</v>
      </c>
      <c r="C10" s="31" t="s">
        <v>16</v>
      </c>
      <c r="D10" s="31" t="s">
        <v>18</v>
      </c>
      <c r="E10" s="31" t="s">
        <v>18</v>
      </c>
      <c r="F10" s="31" t="s">
        <v>19</v>
      </c>
      <c r="G10" s="38" t="s">
        <v>20</v>
      </c>
      <c r="H10" s="31" t="s">
        <v>21</v>
      </c>
      <c r="I10" s="33"/>
      <c r="J10" s="31" t="s">
        <v>15</v>
      </c>
      <c r="K10" s="31" t="s">
        <v>16</v>
      </c>
      <c r="L10" s="31" t="s">
        <v>18</v>
      </c>
      <c r="M10" s="31" t="s">
        <v>18</v>
      </c>
      <c r="N10" s="31" t="s">
        <v>19</v>
      </c>
      <c r="O10" s="38" t="s">
        <v>20</v>
      </c>
      <c r="P10" s="39" t="s">
        <v>21</v>
      </c>
      <c r="Q10" s="37"/>
      <c r="R10" s="37"/>
    </row>
    <row r="11" spans="1:18" s="2" customFormat="1" ht="3" customHeight="1">
      <c r="A11" s="40"/>
      <c r="B11" s="41"/>
      <c r="C11" s="41"/>
      <c r="D11" s="41"/>
      <c r="E11" s="41"/>
      <c r="F11" s="41"/>
      <c r="G11" s="41"/>
      <c r="H11" s="41"/>
      <c r="I11" s="19"/>
      <c r="J11" s="41"/>
      <c r="K11" s="41"/>
      <c r="L11" s="41"/>
      <c r="M11" s="41"/>
      <c r="N11" s="41"/>
      <c r="O11" s="41"/>
      <c r="P11" s="42"/>
      <c r="Q11" s="43"/>
      <c r="R11" s="43"/>
    </row>
    <row r="12" spans="1:18" s="49" customFormat="1" ht="9" customHeight="1">
      <c r="A12" s="44"/>
      <c r="B12" s="45" t="s">
        <v>22</v>
      </c>
      <c r="C12" s="45" t="s">
        <v>22</v>
      </c>
      <c r="D12" s="45" t="s">
        <v>23</v>
      </c>
      <c r="E12" s="45" t="s">
        <v>23</v>
      </c>
      <c r="F12" s="45" t="s">
        <v>24</v>
      </c>
      <c r="G12" s="45" t="s">
        <v>24</v>
      </c>
      <c r="H12" s="46" t="s">
        <v>25</v>
      </c>
      <c r="I12" s="47"/>
      <c r="J12" s="45" t="s">
        <v>22</v>
      </c>
      <c r="K12" s="45" t="s">
        <v>22</v>
      </c>
      <c r="L12" s="45" t="s">
        <v>23</v>
      </c>
      <c r="M12" s="45" t="s">
        <v>23</v>
      </c>
      <c r="N12" s="45" t="s">
        <v>24</v>
      </c>
      <c r="O12" s="45" t="s">
        <v>24</v>
      </c>
      <c r="P12" s="48" t="s">
        <v>25</v>
      </c>
      <c r="Q12" s="46"/>
      <c r="R12" s="47"/>
    </row>
    <row r="13" spans="1:18" s="49" customFormat="1" ht="7.5" customHeight="1">
      <c r="A13" s="44"/>
      <c r="B13" s="50" t="s">
        <v>26</v>
      </c>
      <c r="C13" s="50" t="s">
        <v>26</v>
      </c>
      <c r="D13" s="50" t="s">
        <v>27</v>
      </c>
      <c r="E13" s="50" t="s">
        <v>27</v>
      </c>
      <c r="F13" s="50" t="s">
        <v>28</v>
      </c>
      <c r="G13" s="50" t="s">
        <v>28</v>
      </c>
      <c r="H13" s="47" t="s">
        <v>29</v>
      </c>
      <c r="I13" s="47"/>
      <c r="J13" s="50" t="s">
        <v>26</v>
      </c>
      <c r="K13" s="50" t="s">
        <v>26</v>
      </c>
      <c r="L13" s="50" t="s">
        <v>27</v>
      </c>
      <c r="M13" s="50" t="s">
        <v>27</v>
      </c>
      <c r="N13" s="50" t="s">
        <v>28</v>
      </c>
      <c r="O13" s="50" t="s">
        <v>28</v>
      </c>
      <c r="P13" s="51" t="s">
        <v>29</v>
      </c>
      <c r="Q13" s="47"/>
      <c r="R13" s="47"/>
    </row>
    <row r="14" spans="1:18" s="56" customFormat="1" ht="5.25" customHeight="1">
      <c r="A14" s="52"/>
      <c r="B14" s="53"/>
      <c r="C14" s="53"/>
      <c r="D14" s="53"/>
      <c r="E14" s="53"/>
      <c r="F14" s="54"/>
      <c r="G14" s="54"/>
      <c r="H14" s="54"/>
      <c r="I14" s="53"/>
      <c r="J14" s="54"/>
      <c r="K14" s="54"/>
      <c r="L14" s="54"/>
      <c r="M14" s="54"/>
      <c r="N14" s="54"/>
      <c r="O14" s="54"/>
      <c r="P14" s="55"/>
      <c r="Q14" s="53"/>
      <c r="R14" s="53"/>
    </row>
    <row r="15" spans="1:18" s="2" customFormat="1" ht="9.75" customHeight="1" hidden="1">
      <c r="A15" s="57" t="e">
        <f>"民  國    "&amp;A16-1&amp;"        年"</f>
        <v>#VALUE!</v>
      </c>
      <c r="B15" s="58">
        <v>9124</v>
      </c>
      <c r="C15" s="58">
        <v>8096</v>
      </c>
      <c r="D15" s="58">
        <v>15279</v>
      </c>
      <c r="E15" s="58">
        <v>13852</v>
      </c>
      <c r="F15" s="58">
        <v>26</v>
      </c>
      <c r="G15" s="58">
        <v>14944</v>
      </c>
      <c r="H15" s="58">
        <v>207019</v>
      </c>
      <c r="I15" s="59"/>
      <c r="J15" s="58">
        <v>625</v>
      </c>
      <c r="K15" s="58">
        <v>550</v>
      </c>
      <c r="L15" s="58">
        <v>1110</v>
      </c>
      <c r="M15" s="58">
        <v>979</v>
      </c>
      <c r="N15" s="58">
        <v>24</v>
      </c>
      <c r="O15" s="58">
        <v>13592</v>
      </c>
      <c r="P15" s="60">
        <v>13292</v>
      </c>
      <c r="Q15" s="59"/>
      <c r="R15" s="61" t="e">
        <f>"        "&amp;A16+1910</f>
        <v>#VALUE!</v>
      </c>
    </row>
    <row r="16" spans="1:18" s="2" customFormat="1" ht="9.75" customHeight="1" hidden="1">
      <c r="A16" s="62" t="s">
        <v>93</v>
      </c>
      <c r="B16" s="58">
        <v>8296</v>
      </c>
      <c r="C16" s="58">
        <v>7352</v>
      </c>
      <c r="D16" s="58">
        <v>14015</v>
      </c>
      <c r="E16" s="58">
        <v>12728</v>
      </c>
      <c r="F16" s="58">
        <v>26</v>
      </c>
      <c r="G16" s="58">
        <v>15000</v>
      </c>
      <c r="H16" s="58">
        <v>190868</v>
      </c>
      <c r="I16" s="58"/>
      <c r="J16" s="58">
        <v>566</v>
      </c>
      <c r="K16" s="58">
        <v>479</v>
      </c>
      <c r="L16" s="58">
        <v>1060</v>
      </c>
      <c r="M16" s="58">
        <v>912</v>
      </c>
      <c r="N16" s="58">
        <v>25</v>
      </c>
      <c r="O16" s="58">
        <v>13226</v>
      </c>
      <c r="P16" s="60">
        <v>12039</v>
      </c>
      <c r="Q16" s="59"/>
      <c r="R16" s="63" t="s">
        <v>30</v>
      </c>
    </row>
    <row r="17" spans="1:18" s="2" customFormat="1" ht="9.75" customHeight="1">
      <c r="A17" s="62" t="s">
        <v>94</v>
      </c>
      <c r="B17" s="58">
        <v>7064</v>
      </c>
      <c r="C17" s="58">
        <v>6847</v>
      </c>
      <c r="D17" s="58">
        <v>13136</v>
      </c>
      <c r="E17" s="58">
        <v>12687</v>
      </c>
      <c r="F17" s="58">
        <v>24</v>
      </c>
      <c r="G17" s="58">
        <v>13127</v>
      </c>
      <c r="H17" s="58">
        <v>166557</v>
      </c>
      <c r="I17" s="58"/>
      <c r="J17" s="58">
        <v>603</v>
      </c>
      <c r="K17" s="58">
        <v>515</v>
      </c>
      <c r="L17" s="58">
        <v>1158</v>
      </c>
      <c r="M17" s="58">
        <v>996</v>
      </c>
      <c r="N17" s="58">
        <v>26</v>
      </c>
      <c r="O17" s="58">
        <v>13218</v>
      </c>
      <c r="P17" s="60">
        <v>13123</v>
      </c>
      <c r="Q17" s="59"/>
      <c r="R17" s="63" t="s">
        <v>31</v>
      </c>
    </row>
    <row r="18" spans="1:18" s="2" customFormat="1" ht="9.75" customHeight="1">
      <c r="A18" s="64">
        <v>82</v>
      </c>
      <c r="B18" s="58">
        <v>6219</v>
      </c>
      <c r="C18" s="58">
        <v>6071</v>
      </c>
      <c r="D18" s="58">
        <v>12043</v>
      </c>
      <c r="E18" s="58">
        <v>11764</v>
      </c>
      <c r="F18" s="58">
        <v>23</v>
      </c>
      <c r="G18" s="58">
        <v>11925</v>
      </c>
      <c r="H18" s="58">
        <v>140281</v>
      </c>
      <c r="I18" s="58"/>
      <c r="J18" s="58">
        <v>563</v>
      </c>
      <c r="K18" s="58">
        <v>487</v>
      </c>
      <c r="L18" s="58">
        <v>1087</v>
      </c>
      <c r="M18" s="58">
        <v>949</v>
      </c>
      <c r="N18" s="58">
        <v>26</v>
      </c>
      <c r="O18" s="58">
        <v>13461</v>
      </c>
      <c r="P18" s="60">
        <v>12760</v>
      </c>
      <c r="Q18" s="59"/>
      <c r="R18" s="63" t="s">
        <v>32</v>
      </c>
    </row>
    <row r="19" spans="1:18" s="2" customFormat="1" ht="9.75" customHeight="1">
      <c r="A19" s="64">
        <v>83</v>
      </c>
      <c r="B19" s="58">
        <v>5167</v>
      </c>
      <c r="C19" s="58">
        <v>4596</v>
      </c>
      <c r="D19" s="58">
        <v>9854</v>
      </c>
      <c r="E19" s="58">
        <v>9605</v>
      </c>
      <c r="F19" s="58">
        <v>24</v>
      </c>
      <c r="G19" s="58">
        <v>11480</v>
      </c>
      <c r="H19" s="58">
        <v>110268</v>
      </c>
      <c r="I19" s="58"/>
      <c r="J19" s="58">
        <v>570</v>
      </c>
      <c r="K19" s="58">
        <v>499</v>
      </c>
      <c r="L19" s="58">
        <v>1104</v>
      </c>
      <c r="M19" s="58">
        <v>976</v>
      </c>
      <c r="N19" s="58">
        <v>26</v>
      </c>
      <c r="O19" s="58">
        <v>13179</v>
      </c>
      <c r="P19" s="60">
        <v>12862</v>
      </c>
      <c r="Q19" s="59"/>
      <c r="R19" s="63" t="s">
        <v>33</v>
      </c>
    </row>
    <row r="20" spans="1:18" s="2" customFormat="1" ht="9.75" customHeight="1">
      <c r="A20" s="64">
        <v>84</v>
      </c>
      <c r="B20" s="58">
        <v>3979</v>
      </c>
      <c r="C20" s="58">
        <v>3906</v>
      </c>
      <c r="D20" s="58">
        <v>8025</v>
      </c>
      <c r="E20" s="58">
        <v>7873</v>
      </c>
      <c r="F20" s="58">
        <v>29</v>
      </c>
      <c r="G20" s="58">
        <v>14327</v>
      </c>
      <c r="H20" s="58">
        <v>112798</v>
      </c>
      <c r="I20" s="58"/>
      <c r="J20" s="58">
        <v>549</v>
      </c>
      <c r="K20" s="58">
        <v>470</v>
      </c>
      <c r="L20" s="58">
        <v>1023</v>
      </c>
      <c r="M20" s="58">
        <v>884</v>
      </c>
      <c r="N20" s="58">
        <v>26</v>
      </c>
      <c r="O20" s="58">
        <v>13700</v>
      </c>
      <c r="P20" s="60">
        <v>12081</v>
      </c>
      <c r="Q20" s="59"/>
      <c r="R20" s="63" t="s">
        <v>34</v>
      </c>
    </row>
    <row r="21" spans="1:18" s="2" customFormat="1" ht="9.75" customHeight="1">
      <c r="A21" s="64">
        <v>85</v>
      </c>
      <c r="B21" s="58">
        <v>3849</v>
      </c>
      <c r="C21" s="58">
        <v>3676</v>
      </c>
      <c r="D21" s="58">
        <v>7844</v>
      </c>
      <c r="E21" s="58">
        <v>7499</v>
      </c>
      <c r="F21" s="58">
        <v>28</v>
      </c>
      <c r="G21" s="58">
        <v>13597</v>
      </c>
      <c r="H21" s="58">
        <v>101986</v>
      </c>
      <c r="I21" s="58"/>
      <c r="J21" s="58">
        <v>550</v>
      </c>
      <c r="K21" s="58">
        <v>464</v>
      </c>
      <c r="L21" s="58">
        <v>1125</v>
      </c>
      <c r="M21" s="58">
        <v>950</v>
      </c>
      <c r="N21" s="58">
        <v>25</v>
      </c>
      <c r="O21" s="58">
        <v>12321</v>
      </c>
      <c r="P21" s="60">
        <v>11718</v>
      </c>
      <c r="Q21" s="59"/>
      <c r="R21" s="63" t="s">
        <v>35</v>
      </c>
    </row>
    <row r="22" spans="1:18" s="2" customFormat="1" ht="6" customHeight="1">
      <c r="A22" s="64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0"/>
      <c r="Q22" s="59"/>
      <c r="R22" s="63"/>
    </row>
    <row r="23" spans="1:18" s="2" customFormat="1" ht="9.75" customHeight="1">
      <c r="A23" s="64">
        <v>86</v>
      </c>
      <c r="B23" s="58">
        <v>3890</v>
      </c>
      <c r="C23" s="58">
        <v>3755</v>
      </c>
      <c r="D23" s="58">
        <v>7936</v>
      </c>
      <c r="E23" s="58">
        <v>7672</v>
      </c>
      <c r="F23" s="58">
        <v>29</v>
      </c>
      <c r="G23" s="58">
        <v>14335</v>
      </c>
      <c r="H23" s="58">
        <v>109963</v>
      </c>
      <c r="I23" s="58"/>
      <c r="J23" s="58">
        <v>587</v>
      </c>
      <c r="K23" s="58">
        <v>499</v>
      </c>
      <c r="L23" s="58">
        <v>1219</v>
      </c>
      <c r="M23" s="58">
        <v>1050</v>
      </c>
      <c r="N23" s="58">
        <v>29</v>
      </c>
      <c r="O23" s="58">
        <v>13987</v>
      </c>
      <c r="P23" s="60">
        <v>14679</v>
      </c>
      <c r="Q23" s="59"/>
      <c r="R23" s="63" t="s">
        <v>36</v>
      </c>
    </row>
    <row r="24" spans="1:18" s="2" customFormat="1" ht="9.75" customHeight="1">
      <c r="A24" s="65">
        <v>87</v>
      </c>
      <c r="B24" s="58">
        <v>3883</v>
      </c>
      <c r="C24" s="58">
        <v>3754</v>
      </c>
      <c r="D24" s="58">
        <v>8042</v>
      </c>
      <c r="E24" s="58">
        <v>7725</v>
      </c>
      <c r="F24" s="58">
        <v>30</v>
      </c>
      <c r="G24" s="58">
        <v>14425</v>
      </c>
      <c r="H24" s="58">
        <v>111447</v>
      </c>
      <c r="I24" s="58"/>
      <c r="J24" s="58">
        <v>660</v>
      </c>
      <c r="K24" s="58">
        <v>562</v>
      </c>
      <c r="L24" s="58">
        <v>1366</v>
      </c>
      <c r="M24" s="58">
        <v>1168</v>
      </c>
      <c r="N24" s="58">
        <v>28</v>
      </c>
      <c r="O24" s="58">
        <v>13299</v>
      </c>
      <c r="P24" s="60">
        <v>15534</v>
      </c>
      <c r="Q24" s="59"/>
      <c r="R24" s="63" t="s">
        <v>37</v>
      </c>
    </row>
    <row r="25" spans="1:18" s="2" customFormat="1" ht="9.75" customHeight="1">
      <c r="A25" s="64">
        <v>88</v>
      </c>
      <c r="B25" s="58">
        <v>3975</v>
      </c>
      <c r="C25" s="58">
        <v>3698</v>
      </c>
      <c r="D25" s="58">
        <v>8283</v>
      </c>
      <c r="E25" s="58">
        <v>7648</v>
      </c>
      <c r="F25" s="58">
        <v>33</v>
      </c>
      <c r="G25" s="58">
        <v>15873</v>
      </c>
      <c r="H25" s="58">
        <v>121398</v>
      </c>
      <c r="I25" s="58"/>
      <c r="J25" s="58">
        <v>730</v>
      </c>
      <c r="K25" s="58">
        <v>620</v>
      </c>
      <c r="L25" s="58">
        <v>1474</v>
      </c>
      <c r="M25" s="58">
        <v>1245</v>
      </c>
      <c r="N25" s="58">
        <v>30</v>
      </c>
      <c r="O25" s="58">
        <v>14674</v>
      </c>
      <c r="P25" s="60">
        <v>18292</v>
      </c>
      <c r="Q25" s="59"/>
      <c r="R25" s="63" t="s">
        <v>38</v>
      </c>
    </row>
    <row r="26" spans="1:18" s="2" customFormat="1" ht="9.75" customHeight="1">
      <c r="A26" s="64">
        <v>89</v>
      </c>
      <c r="B26" s="58">
        <v>4093</v>
      </c>
      <c r="C26" s="58">
        <v>3752</v>
      </c>
      <c r="D26" s="58">
        <v>8645</v>
      </c>
      <c r="E26" s="58">
        <v>7900</v>
      </c>
      <c r="F26" s="58">
        <v>34</v>
      </c>
      <c r="G26" s="58">
        <v>16027</v>
      </c>
      <c r="H26" s="58">
        <v>126631</v>
      </c>
      <c r="I26" s="58"/>
      <c r="J26" s="58">
        <v>753</v>
      </c>
      <c r="K26" s="58">
        <v>691</v>
      </c>
      <c r="L26" s="58">
        <v>1543</v>
      </c>
      <c r="M26" s="58">
        <v>1417</v>
      </c>
      <c r="N26" s="58">
        <v>30</v>
      </c>
      <c r="O26" s="58">
        <v>14562</v>
      </c>
      <c r="P26" s="60">
        <v>20612</v>
      </c>
      <c r="Q26" s="59">
        <v>15500</v>
      </c>
      <c r="R26" s="63" t="s">
        <v>39</v>
      </c>
    </row>
    <row r="27" spans="1:18" s="71" customFormat="1" ht="9.75" customHeight="1">
      <c r="A27" s="66">
        <v>90</v>
      </c>
      <c r="B27" s="67">
        <f>B29+B31+B33</f>
        <v>4245.5289999999995</v>
      </c>
      <c r="C27" s="67">
        <f>C29+C31+C33</f>
        <v>3933.3979999999992</v>
      </c>
      <c r="D27" s="67">
        <f>D29+D31+D33</f>
        <v>8858.69</v>
      </c>
      <c r="E27" s="67">
        <f>E29+E31+E33</f>
        <v>8284.250000000002</v>
      </c>
      <c r="F27" s="67">
        <f>H27/C27</f>
        <v>34.48394695883814</v>
      </c>
      <c r="G27" s="67">
        <f>H27/E27*1000</f>
        <v>16373.128285602192</v>
      </c>
      <c r="H27" s="67">
        <f>H29+H31+H33</f>
        <v>135639.088</v>
      </c>
      <c r="I27" s="67"/>
      <c r="J27" s="67">
        <f>J29+J31+J33</f>
        <v>725.673</v>
      </c>
      <c r="K27" s="67">
        <f>K29+K31+K33</f>
        <v>679.4719999999999</v>
      </c>
      <c r="L27" s="67">
        <f>L29+L31+L33</f>
        <v>1485.51</v>
      </c>
      <c r="M27" s="67">
        <f>M29+M31+M33</f>
        <v>1387.51</v>
      </c>
      <c r="N27" s="67">
        <f>P27/K27</f>
        <v>29.917836202227605</v>
      </c>
      <c r="O27" s="67">
        <f>P27/M27*1000</f>
        <v>14650.944497697308</v>
      </c>
      <c r="P27" s="68">
        <f>P29+P31+P33</f>
        <v>20328.33199999999</v>
      </c>
      <c r="Q27" s="69">
        <f aca="true" t="shared" si="0" ref="Q27:Q58">P27*15500/1000</f>
        <v>315089.1459999999</v>
      </c>
      <c r="R27" s="70" t="s">
        <v>40</v>
      </c>
    </row>
    <row r="28" spans="1:18" s="2" customFormat="1" ht="11.25">
      <c r="A28" s="72"/>
      <c r="B28" s="73"/>
      <c r="C28" s="73"/>
      <c r="D28" s="73"/>
      <c r="E28" s="73"/>
      <c r="F28" s="73"/>
      <c r="G28" s="73"/>
      <c r="H28" s="73"/>
      <c r="I28" s="69"/>
      <c r="J28" s="73"/>
      <c r="K28" s="73"/>
      <c r="L28" s="73"/>
      <c r="M28" s="73"/>
      <c r="N28" s="69"/>
      <c r="O28" s="69"/>
      <c r="P28" s="74"/>
      <c r="Q28" s="69">
        <f t="shared" si="0"/>
        <v>0</v>
      </c>
      <c r="R28" s="75"/>
    </row>
    <row r="29" spans="1:18" s="2" customFormat="1" ht="12.75" customHeight="1">
      <c r="A29" s="27" t="s">
        <v>41</v>
      </c>
      <c r="B29" s="73">
        <v>1.815</v>
      </c>
      <c r="C29" s="73">
        <v>1.6</v>
      </c>
      <c r="D29" s="73">
        <v>5.02</v>
      </c>
      <c r="E29" s="73">
        <v>4.2</v>
      </c>
      <c r="F29" s="73">
        <f>H29/C29</f>
        <v>20</v>
      </c>
      <c r="G29" s="73">
        <f>H29/E29*1000</f>
        <v>7619.047619047618</v>
      </c>
      <c r="H29" s="73">
        <v>32</v>
      </c>
      <c r="I29" s="69"/>
      <c r="J29" s="73">
        <v>0.555</v>
      </c>
      <c r="K29" s="73">
        <v>0.425</v>
      </c>
      <c r="L29" s="73">
        <v>2.04</v>
      </c>
      <c r="M29" s="73">
        <v>1.46</v>
      </c>
      <c r="N29" s="73">
        <f>P29/K29</f>
        <v>19.352941176470587</v>
      </c>
      <c r="O29" s="73">
        <f>P29/M29*1000</f>
        <v>5633.561643835616</v>
      </c>
      <c r="P29" s="74">
        <v>8.225</v>
      </c>
      <c r="Q29" s="69">
        <f t="shared" si="0"/>
        <v>127.4875</v>
      </c>
      <c r="R29" s="76" t="s">
        <v>95</v>
      </c>
    </row>
    <row r="30" spans="1:18" s="2" customFormat="1" ht="12.75" customHeight="1">
      <c r="A30" s="77"/>
      <c r="B30" s="73"/>
      <c r="C30" s="73"/>
      <c r="D30" s="73"/>
      <c r="E30" s="73"/>
      <c r="F30" s="73"/>
      <c r="G30" s="73"/>
      <c r="H30" s="73"/>
      <c r="I30" s="69"/>
      <c r="J30" s="73"/>
      <c r="K30" s="73"/>
      <c r="L30" s="73"/>
      <c r="M30" s="73"/>
      <c r="N30" s="73"/>
      <c r="O30" s="73"/>
      <c r="P30" s="74"/>
      <c r="Q30" s="69">
        <f t="shared" si="0"/>
        <v>0</v>
      </c>
      <c r="R30" s="76"/>
    </row>
    <row r="31" spans="1:18" s="2" customFormat="1" ht="12.75" customHeight="1">
      <c r="A31" s="27" t="s">
        <v>42</v>
      </c>
      <c r="B31" s="73">
        <v>0.06</v>
      </c>
      <c r="C31" s="73">
        <v>0.06</v>
      </c>
      <c r="D31" s="73">
        <v>0.3</v>
      </c>
      <c r="E31" s="73">
        <v>0.3</v>
      </c>
      <c r="F31" s="73">
        <f>H31/C31</f>
        <v>25</v>
      </c>
      <c r="G31" s="73">
        <f>H31/E31*1000</f>
        <v>5000</v>
      </c>
      <c r="H31" s="73">
        <v>1.5</v>
      </c>
      <c r="I31" s="69"/>
      <c r="J31" s="73">
        <v>0</v>
      </c>
      <c r="K31" s="73">
        <v>0</v>
      </c>
      <c r="L31" s="73">
        <v>0</v>
      </c>
      <c r="M31" s="73">
        <v>0</v>
      </c>
      <c r="N31" s="73" t="s">
        <v>43</v>
      </c>
      <c r="O31" s="73" t="s">
        <v>43</v>
      </c>
      <c r="P31" s="74">
        <v>0</v>
      </c>
      <c r="Q31" s="69">
        <f t="shared" si="0"/>
        <v>0</v>
      </c>
      <c r="R31" s="76" t="s">
        <v>44</v>
      </c>
    </row>
    <row r="32" spans="1:18" s="2" customFormat="1" ht="12.75" customHeight="1">
      <c r="A32" s="77"/>
      <c r="B32" s="73"/>
      <c r="C32" s="73"/>
      <c r="D32" s="73"/>
      <c r="E32" s="73"/>
      <c r="F32" s="73"/>
      <c r="G32" s="73"/>
      <c r="H32" s="73"/>
      <c r="I32" s="69"/>
      <c r="J32" s="73"/>
      <c r="K32" s="73"/>
      <c r="L32" s="73"/>
      <c r="M32" s="73"/>
      <c r="N32" s="73"/>
      <c r="O32" s="73"/>
      <c r="P32" s="74"/>
      <c r="Q32" s="69">
        <f t="shared" si="0"/>
        <v>0</v>
      </c>
      <c r="R32" s="76"/>
    </row>
    <row r="33" spans="1:18" s="2" customFormat="1" ht="12.75" customHeight="1">
      <c r="A33" s="27" t="s">
        <v>45</v>
      </c>
      <c r="B33" s="73">
        <f>SUM(B35:B58)</f>
        <v>4243.6539999999995</v>
      </c>
      <c r="C33" s="73">
        <f>SUM(C35:C58)</f>
        <v>3931.7379999999994</v>
      </c>
      <c r="D33" s="73">
        <f>SUM(D35:D58)</f>
        <v>8853.37</v>
      </c>
      <c r="E33" s="73">
        <f>SUM(E35:E58)</f>
        <v>8279.750000000002</v>
      </c>
      <c r="F33" s="73">
        <f>H33/C33</f>
        <v>34.48998585358434</v>
      </c>
      <c r="G33" s="73">
        <f>H33/E33*1000</f>
        <v>16377.980977686519</v>
      </c>
      <c r="H33" s="73">
        <f>SUM(H35:H58)</f>
        <v>135605.588</v>
      </c>
      <c r="I33" s="69"/>
      <c r="J33" s="73">
        <f>SUM(J35:J58)</f>
        <v>725.118</v>
      </c>
      <c r="K33" s="73">
        <f>SUM(K35:K58)</f>
        <v>679.0469999999999</v>
      </c>
      <c r="L33" s="73">
        <f>SUM(L35:L58)</f>
        <v>1483.47</v>
      </c>
      <c r="M33" s="73">
        <f>SUM(M35:M58)</f>
        <v>1386.05</v>
      </c>
      <c r="N33" s="73">
        <f>P33/K33</f>
        <v>29.924448528599633</v>
      </c>
      <c r="O33" s="73">
        <f>P33/M33*1000</f>
        <v>14660.442985462281</v>
      </c>
      <c r="P33" s="73">
        <f>SUM(P35:P58)</f>
        <v>20320.106999999993</v>
      </c>
      <c r="Q33" s="69">
        <f t="shared" si="0"/>
        <v>314961.6584999999</v>
      </c>
      <c r="R33" s="76" t="s">
        <v>46</v>
      </c>
    </row>
    <row r="34" spans="1:18" s="2" customFormat="1" ht="12.75" customHeight="1">
      <c r="A34" s="77"/>
      <c r="B34" s="73"/>
      <c r="C34" s="73"/>
      <c r="D34" s="73"/>
      <c r="E34" s="73"/>
      <c r="F34" s="73"/>
      <c r="G34" s="73"/>
      <c r="H34" s="73"/>
      <c r="I34" s="69"/>
      <c r="J34" s="73"/>
      <c r="K34" s="73"/>
      <c r="L34" s="73"/>
      <c r="M34" s="73"/>
      <c r="N34" s="73"/>
      <c r="O34" s="73"/>
      <c r="P34" s="74"/>
      <c r="Q34" s="69">
        <f t="shared" si="0"/>
        <v>0</v>
      </c>
      <c r="R34" s="76"/>
    </row>
    <row r="35" spans="1:18" s="2" customFormat="1" ht="12.75" customHeight="1">
      <c r="A35" s="57" t="s">
        <v>47</v>
      </c>
      <c r="B35" s="73">
        <v>7.594</v>
      </c>
      <c r="C35" s="73">
        <v>7.182</v>
      </c>
      <c r="D35" s="73">
        <v>14.52</v>
      </c>
      <c r="E35" s="73">
        <v>13.68</v>
      </c>
      <c r="F35" s="73">
        <f>H35/C35</f>
        <v>14.218602060707322</v>
      </c>
      <c r="G35" s="73">
        <f>H35/E35*1000</f>
        <v>7464.766081871345</v>
      </c>
      <c r="H35" s="73">
        <v>102.118</v>
      </c>
      <c r="I35" s="69"/>
      <c r="J35" s="73">
        <v>0.422</v>
      </c>
      <c r="K35" s="73">
        <v>0.302</v>
      </c>
      <c r="L35" s="73">
        <v>0.73</v>
      </c>
      <c r="M35" s="73">
        <v>0.53</v>
      </c>
      <c r="N35" s="73">
        <f>P35/K35</f>
        <v>13.211920529801326</v>
      </c>
      <c r="O35" s="73">
        <f>P35/M35*1000</f>
        <v>7528.301886792453</v>
      </c>
      <c r="P35" s="74">
        <v>3.99</v>
      </c>
      <c r="Q35" s="69">
        <f t="shared" si="0"/>
        <v>61.845</v>
      </c>
      <c r="R35" s="78" t="s">
        <v>96</v>
      </c>
    </row>
    <row r="36" spans="1:18" s="2" customFormat="1" ht="12.75" customHeight="1">
      <c r="A36" s="57" t="s">
        <v>48</v>
      </c>
      <c r="B36" s="73">
        <v>157.807</v>
      </c>
      <c r="C36" s="73">
        <v>154.347</v>
      </c>
      <c r="D36" s="73">
        <v>314.55</v>
      </c>
      <c r="E36" s="73">
        <v>308.15</v>
      </c>
      <c r="F36" s="73">
        <f>H36/C36</f>
        <v>31.145827259357162</v>
      </c>
      <c r="G36" s="73">
        <f>H36/E36*1000</f>
        <v>15600.405646600684</v>
      </c>
      <c r="H36" s="73">
        <v>4807.265</v>
      </c>
      <c r="I36" s="69"/>
      <c r="J36" s="73">
        <v>0.781</v>
      </c>
      <c r="K36" s="73">
        <v>0.781</v>
      </c>
      <c r="L36" s="73">
        <v>1.42</v>
      </c>
      <c r="M36" s="73">
        <v>1.42</v>
      </c>
      <c r="N36" s="73">
        <f>P36/K36</f>
        <v>24.999999999999996</v>
      </c>
      <c r="O36" s="73">
        <f>P36/M36*1000</f>
        <v>13750</v>
      </c>
      <c r="P36" s="74">
        <v>19.525</v>
      </c>
      <c r="Q36" s="69">
        <f t="shared" si="0"/>
        <v>302.6375</v>
      </c>
      <c r="R36" s="78" t="s">
        <v>49</v>
      </c>
    </row>
    <row r="37" spans="1:18" s="2" customFormat="1" ht="12.75" customHeight="1">
      <c r="A37" s="57" t="s">
        <v>50</v>
      </c>
      <c r="B37" s="73">
        <v>0.95</v>
      </c>
      <c r="C37" s="73">
        <v>0.95</v>
      </c>
      <c r="D37" s="73">
        <v>1.6</v>
      </c>
      <c r="E37" s="73">
        <v>1.6</v>
      </c>
      <c r="F37" s="73">
        <f>H37/C37</f>
        <v>25</v>
      </c>
      <c r="G37" s="73">
        <f>H37/E37*1000</f>
        <v>14843.75</v>
      </c>
      <c r="H37" s="73">
        <v>23.75</v>
      </c>
      <c r="I37" s="69"/>
      <c r="J37" s="73">
        <v>0.45</v>
      </c>
      <c r="K37" s="73">
        <v>0.4</v>
      </c>
      <c r="L37" s="73">
        <v>1</v>
      </c>
      <c r="M37" s="73">
        <v>0.9</v>
      </c>
      <c r="N37" s="73">
        <f>P37/K37</f>
        <v>8.5</v>
      </c>
      <c r="O37" s="73">
        <f>P37/M37*1000</f>
        <v>3777.777777777778</v>
      </c>
      <c r="P37" s="74">
        <v>3.4</v>
      </c>
      <c r="Q37" s="69">
        <f t="shared" si="0"/>
        <v>52.7</v>
      </c>
      <c r="R37" s="78" t="s">
        <v>51</v>
      </c>
    </row>
    <row r="38" spans="1:18" s="2" customFormat="1" ht="12.75" customHeight="1">
      <c r="A38" s="57" t="s">
        <v>52</v>
      </c>
      <c r="B38" s="73">
        <v>44.236</v>
      </c>
      <c r="C38" s="73">
        <v>39.921</v>
      </c>
      <c r="D38" s="73">
        <v>99.51</v>
      </c>
      <c r="E38" s="73">
        <v>88.91</v>
      </c>
      <c r="F38" s="73">
        <f>H38/C38</f>
        <v>30.72921520002004</v>
      </c>
      <c r="G38" s="73">
        <f>H38/E38*1000</f>
        <v>13797.559329659207</v>
      </c>
      <c r="H38" s="73">
        <v>1226.741</v>
      </c>
      <c r="I38" s="69"/>
      <c r="J38" s="73">
        <v>0.959</v>
      </c>
      <c r="K38" s="73">
        <v>0.869</v>
      </c>
      <c r="L38" s="73">
        <v>2.09</v>
      </c>
      <c r="M38" s="73">
        <v>1.89</v>
      </c>
      <c r="N38" s="73">
        <f>P38/K38</f>
        <v>25.795166858458</v>
      </c>
      <c r="O38" s="73">
        <f>P38/M38*1000</f>
        <v>11860.317460317461</v>
      </c>
      <c r="P38" s="74">
        <v>22.416</v>
      </c>
      <c r="Q38" s="69">
        <f t="shared" si="0"/>
        <v>347.448</v>
      </c>
      <c r="R38" s="78" t="s">
        <v>53</v>
      </c>
    </row>
    <row r="39" spans="1:18" s="2" customFormat="1" ht="12.75" customHeight="1">
      <c r="A39" s="57" t="s">
        <v>54</v>
      </c>
      <c r="B39" s="73">
        <v>10.153</v>
      </c>
      <c r="C39" s="73">
        <v>9.723</v>
      </c>
      <c r="D39" s="73">
        <v>25.7</v>
      </c>
      <c r="E39" s="73">
        <v>24.6</v>
      </c>
      <c r="F39" s="73">
        <f>H39/C39</f>
        <v>47.45603208886146</v>
      </c>
      <c r="G39" s="73">
        <f>H39/E39*1000</f>
        <v>18756.70731707317</v>
      </c>
      <c r="H39" s="73">
        <v>461.415</v>
      </c>
      <c r="I39" s="69"/>
      <c r="J39" s="73">
        <v>0.74</v>
      </c>
      <c r="K39" s="73">
        <v>0.68</v>
      </c>
      <c r="L39" s="73">
        <v>1.9</v>
      </c>
      <c r="M39" s="73">
        <v>1.7</v>
      </c>
      <c r="N39" s="73">
        <f>P39/K39</f>
        <v>32.05882352941176</v>
      </c>
      <c r="O39" s="73">
        <f>P39/M39*1000</f>
        <v>12823.529411764706</v>
      </c>
      <c r="P39" s="74">
        <v>21.8</v>
      </c>
      <c r="Q39" s="69">
        <f t="shared" si="0"/>
        <v>337.9</v>
      </c>
      <c r="R39" s="78" t="s">
        <v>55</v>
      </c>
    </row>
    <row r="40" spans="1:18" s="2" customFormat="1" ht="12.75" customHeight="1">
      <c r="A40" s="79"/>
      <c r="B40" s="73"/>
      <c r="C40" s="73"/>
      <c r="D40" s="73"/>
      <c r="E40" s="73"/>
      <c r="F40" s="73"/>
      <c r="G40" s="73"/>
      <c r="H40" s="73"/>
      <c r="I40" s="69"/>
      <c r="J40" s="73"/>
      <c r="K40" s="73"/>
      <c r="L40" s="73"/>
      <c r="M40" s="73"/>
      <c r="N40" s="73"/>
      <c r="O40" s="73"/>
      <c r="P40" s="74"/>
      <c r="Q40" s="69">
        <f t="shared" si="0"/>
        <v>0</v>
      </c>
      <c r="R40" s="78"/>
    </row>
    <row r="41" spans="1:18" s="2" customFormat="1" ht="12.75" customHeight="1">
      <c r="A41" s="57" t="s">
        <v>56</v>
      </c>
      <c r="B41" s="73">
        <v>9.185</v>
      </c>
      <c r="C41" s="73">
        <v>8.288</v>
      </c>
      <c r="D41" s="73">
        <v>20.52</v>
      </c>
      <c r="E41" s="73">
        <v>18.62</v>
      </c>
      <c r="F41" s="73">
        <f>H41/C41</f>
        <v>28.641891891891888</v>
      </c>
      <c r="G41" s="73">
        <f>H41/E41*1000</f>
        <v>12748.872180451126</v>
      </c>
      <c r="H41" s="73">
        <v>237.384</v>
      </c>
      <c r="I41" s="69"/>
      <c r="J41" s="73">
        <v>22.709</v>
      </c>
      <c r="K41" s="73">
        <v>19.51</v>
      </c>
      <c r="L41" s="73">
        <v>51.71</v>
      </c>
      <c r="M41" s="73">
        <v>44.3</v>
      </c>
      <c r="N41" s="73">
        <f>P41/K41</f>
        <v>29.453767298821116</v>
      </c>
      <c r="O41" s="73">
        <f>P41/M41*1000</f>
        <v>12971.625282167044</v>
      </c>
      <c r="P41" s="74">
        <v>574.643</v>
      </c>
      <c r="Q41" s="69">
        <f t="shared" si="0"/>
        <v>8906.9665</v>
      </c>
      <c r="R41" s="78" t="s">
        <v>57</v>
      </c>
    </row>
    <row r="42" spans="1:18" s="2" customFormat="1" ht="12.75" customHeight="1">
      <c r="A42" s="57" t="s">
        <v>58</v>
      </c>
      <c r="B42" s="73">
        <v>52.494</v>
      </c>
      <c r="C42" s="73">
        <v>39.534</v>
      </c>
      <c r="D42" s="73">
        <v>100.75</v>
      </c>
      <c r="E42" s="73">
        <v>83.61</v>
      </c>
      <c r="F42" s="73">
        <f>H42/C42</f>
        <v>40.37815551171144</v>
      </c>
      <c r="G42" s="73">
        <f>H42/E42*1000</f>
        <v>19092.33345293625</v>
      </c>
      <c r="H42" s="73">
        <v>1596.31</v>
      </c>
      <c r="I42" s="69"/>
      <c r="J42" s="73">
        <v>18.165</v>
      </c>
      <c r="K42" s="73">
        <v>13.733</v>
      </c>
      <c r="L42" s="73">
        <v>34.48</v>
      </c>
      <c r="M42" s="73">
        <v>26.65</v>
      </c>
      <c r="N42" s="73">
        <f>P42/K42</f>
        <v>21.27313769751693</v>
      </c>
      <c r="O42" s="73">
        <f>P42/M42*1000</f>
        <v>10962.251407129457</v>
      </c>
      <c r="P42" s="74">
        <v>292.144</v>
      </c>
      <c r="Q42" s="69">
        <f t="shared" si="0"/>
        <v>4528.232</v>
      </c>
      <c r="R42" s="78" t="s">
        <v>59</v>
      </c>
    </row>
    <row r="43" spans="1:18" s="2" customFormat="1" ht="12.75" customHeight="1">
      <c r="A43" s="57" t="s">
        <v>60</v>
      </c>
      <c r="B43" s="73">
        <v>228.569</v>
      </c>
      <c r="C43" s="73">
        <v>227.916</v>
      </c>
      <c r="D43" s="73">
        <v>481.3</v>
      </c>
      <c r="E43" s="73">
        <v>479.98</v>
      </c>
      <c r="F43" s="73">
        <f>H43/C43</f>
        <v>26.916328822899665</v>
      </c>
      <c r="G43" s="73">
        <f>H43/E43*1000</f>
        <v>12781.07837826576</v>
      </c>
      <c r="H43" s="73">
        <v>6134.662</v>
      </c>
      <c r="I43" s="69"/>
      <c r="J43" s="73">
        <v>15.912</v>
      </c>
      <c r="K43" s="73">
        <v>15.545</v>
      </c>
      <c r="L43" s="73">
        <v>29.69</v>
      </c>
      <c r="M43" s="73">
        <v>29.49</v>
      </c>
      <c r="N43" s="73">
        <f>P43/K43</f>
        <v>24.821486008362818</v>
      </c>
      <c r="O43" s="73">
        <f>P43/M43*1000</f>
        <v>13084.096303831808</v>
      </c>
      <c r="P43" s="74">
        <v>385.85</v>
      </c>
      <c r="Q43" s="69">
        <f t="shared" si="0"/>
        <v>5980.675</v>
      </c>
      <c r="R43" s="78" t="s">
        <v>61</v>
      </c>
    </row>
    <row r="44" spans="1:18" s="2" customFormat="1" ht="12.75" customHeight="1">
      <c r="A44" s="57" t="s">
        <v>62</v>
      </c>
      <c r="B44" s="73">
        <v>1140.839</v>
      </c>
      <c r="C44" s="73">
        <v>1011.782</v>
      </c>
      <c r="D44" s="73">
        <v>2686.11</v>
      </c>
      <c r="E44" s="73">
        <v>2394.64</v>
      </c>
      <c r="F44" s="73">
        <f>H44/C44</f>
        <v>44.24257201650158</v>
      </c>
      <c r="G44" s="73">
        <f>H44/E44*1000</f>
        <v>18693.347643069526</v>
      </c>
      <c r="H44" s="73">
        <v>44763.838</v>
      </c>
      <c r="I44" s="69"/>
      <c r="J44" s="73">
        <v>10.615</v>
      </c>
      <c r="K44" s="73">
        <v>8.335</v>
      </c>
      <c r="L44" s="73">
        <v>15.41</v>
      </c>
      <c r="M44" s="73">
        <v>11.61</v>
      </c>
      <c r="N44" s="73">
        <f>P44/K44</f>
        <v>20.995800839832032</v>
      </c>
      <c r="O44" s="73">
        <f>P44/M44*1000</f>
        <v>15073.212747631353</v>
      </c>
      <c r="P44" s="74">
        <v>175</v>
      </c>
      <c r="Q44" s="69">
        <f t="shared" si="0"/>
        <v>2712.5</v>
      </c>
      <c r="R44" s="78" t="s">
        <v>63</v>
      </c>
    </row>
    <row r="45" spans="1:18" s="2" customFormat="1" ht="12.75" customHeight="1">
      <c r="A45" s="57" t="s">
        <v>64</v>
      </c>
      <c r="B45" s="73">
        <v>723.88</v>
      </c>
      <c r="C45" s="73">
        <v>682.98</v>
      </c>
      <c r="D45" s="73">
        <v>1722.1</v>
      </c>
      <c r="E45" s="73">
        <v>1627.9</v>
      </c>
      <c r="F45" s="73">
        <f>H45/C45</f>
        <v>37.518756039708336</v>
      </c>
      <c r="G45" s="73">
        <f>H45/E45*1000</f>
        <v>15740.868603722587</v>
      </c>
      <c r="H45" s="73">
        <v>25624.56</v>
      </c>
      <c r="I45" s="69"/>
      <c r="J45" s="73">
        <v>12.86</v>
      </c>
      <c r="K45" s="73">
        <v>11.54</v>
      </c>
      <c r="L45" s="73">
        <v>29.8</v>
      </c>
      <c r="M45" s="73">
        <v>27.3</v>
      </c>
      <c r="N45" s="73">
        <f>P45/K45</f>
        <v>19.023396880415945</v>
      </c>
      <c r="O45" s="73">
        <f>P45/M45*1000</f>
        <v>8041.391941391941</v>
      </c>
      <c r="P45" s="74">
        <v>219.53</v>
      </c>
      <c r="Q45" s="69">
        <f t="shared" si="0"/>
        <v>3402.715</v>
      </c>
      <c r="R45" s="78" t="s">
        <v>97</v>
      </c>
    </row>
    <row r="46" spans="1:18" s="2" customFormat="1" ht="12.75" customHeight="1">
      <c r="A46" s="57"/>
      <c r="B46" s="73"/>
      <c r="C46" s="73"/>
      <c r="D46" s="73"/>
      <c r="E46" s="73"/>
      <c r="F46" s="73"/>
      <c r="G46" s="73"/>
      <c r="H46" s="73"/>
      <c r="I46" s="69"/>
      <c r="J46" s="73"/>
      <c r="K46" s="73"/>
      <c r="L46" s="73"/>
      <c r="M46" s="73"/>
      <c r="N46" s="73"/>
      <c r="O46" s="73"/>
      <c r="P46" s="74"/>
      <c r="Q46" s="69">
        <f t="shared" si="0"/>
        <v>0</v>
      </c>
      <c r="R46" s="78"/>
    </row>
    <row r="47" spans="1:18" s="2" customFormat="1" ht="12.75" customHeight="1">
      <c r="A47" s="57" t="s">
        <v>65</v>
      </c>
      <c r="B47" s="73">
        <v>1674.362</v>
      </c>
      <c r="C47" s="73">
        <v>1570.239</v>
      </c>
      <c r="D47" s="73">
        <v>2961.3</v>
      </c>
      <c r="E47" s="73">
        <v>2847.6</v>
      </c>
      <c r="F47" s="73">
        <f>H47/C47</f>
        <v>29.460505056873508</v>
      </c>
      <c r="G47" s="73">
        <f>H47/E47*1000</f>
        <v>16245.271105492346</v>
      </c>
      <c r="H47" s="73">
        <v>46260.034</v>
      </c>
      <c r="I47" s="69"/>
      <c r="J47" s="73">
        <v>7.87</v>
      </c>
      <c r="K47" s="73">
        <v>6.925</v>
      </c>
      <c r="L47" s="73">
        <v>14.9</v>
      </c>
      <c r="M47" s="73">
        <v>13.3</v>
      </c>
      <c r="N47" s="73">
        <f>P47/K47</f>
        <v>24.33054151624549</v>
      </c>
      <c r="O47" s="73">
        <f>P47/M47*1000</f>
        <v>12668.345864661653</v>
      </c>
      <c r="P47" s="74">
        <v>168.489</v>
      </c>
      <c r="Q47" s="69">
        <f t="shared" si="0"/>
        <v>2611.5795</v>
      </c>
      <c r="R47" s="78" t="s">
        <v>66</v>
      </c>
    </row>
    <row r="48" spans="1:18" s="2" customFormat="1" ht="12.75" customHeight="1">
      <c r="A48" s="57" t="s">
        <v>67</v>
      </c>
      <c r="B48" s="73">
        <v>22.952</v>
      </c>
      <c r="C48" s="73">
        <v>21.986</v>
      </c>
      <c r="D48" s="73">
        <v>34.47</v>
      </c>
      <c r="E48" s="73">
        <v>33.07</v>
      </c>
      <c r="F48" s="73">
        <f>H48/C48</f>
        <v>26.725734558355317</v>
      </c>
      <c r="G48" s="73">
        <f>H48/E48*1000</f>
        <v>17768.128212881766</v>
      </c>
      <c r="H48" s="73">
        <v>587.592</v>
      </c>
      <c r="I48" s="69"/>
      <c r="J48" s="73">
        <v>55.559</v>
      </c>
      <c r="K48" s="73">
        <v>51.839</v>
      </c>
      <c r="L48" s="73">
        <v>163.98</v>
      </c>
      <c r="M48" s="73">
        <v>153.72</v>
      </c>
      <c r="N48" s="73">
        <f>P48/K48</f>
        <v>22.386427207314956</v>
      </c>
      <c r="O48" s="73">
        <f>P48/M48*1000</f>
        <v>7549.375487900078</v>
      </c>
      <c r="P48" s="74">
        <v>1160.49</v>
      </c>
      <c r="Q48" s="69">
        <f t="shared" si="0"/>
        <v>17987.595</v>
      </c>
      <c r="R48" s="78" t="s">
        <v>68</v>
      </c>
    </row>
    <row r="49" spans="1:18" s="2" customFormat="1" ht="12.75" customHeight="1">
      <c r="A49" s="57" t="s">
        <v>69</v>
      </c>
      <c r="B49" s="73">
        <v>55.073</v>
      </c>
      <c r="C49" s="73">
        <v>48.24</v>
      </c>
      <c r="D49" s="73">
        <v>126.93</v>
      </c>
      <c r="E49" s="73">
        <v>111.58</v>
      </c>
      <c r="F49" s="73">
        <f>H49/C49</f>
        <v>22.19653814262023</v>
      </c>
      <c r="G49" s="73">
        <f>H49/E49*1000</f>
        <v>9596.352392901954</v>
      </c>
      <c r="H49" s="73">
        <v>1070.761</v>
      </c>
      <c r="I49" s="69"/>
      <c r="J49" s="73">
        <v>559.986</v>
      </c>
      <c r="K49" s="73">
        <v>532.641</v>
      </c>
      <c r="L49" s="73">
        <v>1097.93</v>
      </c>
      <c r="M49" s="73">
        <v>1041.01</v>
      </c>
      <c r="N49" s="73">
        <f>P49/K49</f>
        <v>31.962685936681556</v>
      </c>
      <c r="O49" s="73">
        <f>P49/M49*1000</f>
        <v>16353.961057050363</v>
      </c>
      <c r="P49" s="74">
        <v>17024.637</v>
      </c>
      <c r="Q49" s="69">
        <f t="shared" si="0"/>
        <v>263881.8735</v>
      </c>
      <c r="R49" s="78" t="s">
        <v>70</v>
      </c>
    </row>
    <row r="50" spans="1:18" s="2" customFormat="1" ht="12.75" customHeight="1">
      <c r="A50" s="57" t="s">
        <v>71</v>
      </c>
      <c r="B50" s="73">
        <v>20.436</v>
      </c>
      <c r="C50" s="73">
        <v>14.953</v>
      </c>
      <c r="D50" s="73">
        <v>52.53</v>
      </c>
      <c r="E50" s="73">
        <v>37.02</v>
      </c>
      <c r="F50" s="73">
        <f>H50/C50</f>
        <v>19.52350698856417</v>
      </c>
      <c r="G50" s="73">
        <f>H50/E50*1000</f>
        <v>7885.872501350621</v>
      </c>
      <c r="H50" s="73">
        <v>291.935</v>
      </c>
      <c r="I50" s="69"/>
      <c r="J50" s="73">
        <v>2.335</v>
      </c>
      <c r="K50" s="73">
        <v>2.282</v>
      </c>
      <c r="L50" s="73">
        <v>5.45</v>
      </c>
      <c r="M50" s="73">
        <v>5.3</v>
      </c>
      <c r="N50" s="73">
        <f>P50/K50</f>
        <v>22.871603856266432</v>
      </c>
      <c r="O50" s="73">
        <f>P50/M50*1000</f>
        <v>9847.735849056602</v>
      </c>
      <c r="P50" s="74">
        <v>52.193</v>
      </c>
      <c r="Q50" s="69">
        <f t="shared" si="0"/>
        <v>808.9915</v>
      </c>
      <c r="R50" s="78" t="s">
        <v>72</v>
      </c>
    </row>
    <row r="51" spans="1:18" s="2" customFormat="1" ht="12.75" customHeight="1">
      <c r="A51" s="57" t="s">
        <v>73</v>
      </c>
      <c r="B51" s="73">
        <v>67.27</v>
      </c>
      <c r="C51" s="73">
        <v>66.238</v>
      </c>
      <c r="D51" s="73">
        <v>139.28</v>
      </c>
      <c r="E51" s="73">
        <v>137.29</v>
      </c>
      <c r="F51" s="73">
        <f>H51/C51</f>
        <v>19.340257858027115</v>
      </c>
      <c r="G51" s="73">
        <f>H51/E51*1000</f>
        <v>9331.051059800422</v>
      </c>
      <c r="H51" s="73">
        <v>1281.06</v>
      </c>
      <c r="I51" s="69"/>
      <c r="J51" s="73">
        <v>13.4</v>
      </c>
      <c r="K51" s="73">
        <v>11.31</v>
      </c>
      <c r="L51" s="73">
        <v>29.31</v>
      </c>
      <c r="M51" s="73">
        <v>23.26</v>
      </c>
      <c r="N51" s="73">
        <f>P51/K51</f>
        <v>16.13969938107869</v>
      </c>
      <c r="O51" s="73">
        <f>P51/M51*1000</f>
        <v>7847.807394668958</v>
      </c>
      <c r="P51" s="74">
        <v>182.54</v>
      </c>
      <c r="Q51" s="69">
        <f t="shared" si="0"/>
        <v>2829.37</v>
      </c>
      <c r="R51" s="78" t="s">
        <v>74</v>
      </c>
    </row>
    <row r="52" spans="1:18" s="2" customFormat="1" ht="12.75" customHeight="1">
      <c r="A52" s="57" t="s">
        <v>75</v>
      </c>
      <c r="B52" s="73">
        <v>0</v>
      </c>
      <c r="C52" s="73">
        <v>0</v>
      </c>
      <c r="D52" s="73">
        <v>0</v>
      </c>
      <c r="E52" s="73">
        <v>0</v>
      </c>
      <c r="F52" s="73" t="s">
        <v>43</v>
      </c>
      <c r="G52" s="73" t="s">
        <v>43</v>
      </c>
      <c r="H52" s="73">
        <v>0</v>
      </c>
      <c r="I52" s="69"/>
      <c r="J52" s="73">
        <v>0</v>
      </c>
      <c r="K52" s="73">
        <v>0</v>
      </c>
      <c r="L52" s="73">
        <v>0</v>
      </c>
      <c r="M52" s="73">
        <v>0</v>
      </c>
      <c r="N52" s="73" t="s">
        <v>43</v>
      </c>
      <c r="O52" s="73" t="s">
        <v>43</v>
      </c>
      <c r="P52" s="74">
        <v>0</v>
      </c>
      <c r="Q52" s="69">
        <f t="shared" si="0"/>
        <v>0</v>
      </c>
      <c r="R52" s="78" t="s">
        <v>76</v>
      </c>
    </row>
    <row r="53" spans="1:18" s="2" customFormat="1" ht="12.75" customHeight="1">
      <c r="A53" s="57"/>
      <c r="B53" s="73"/>
      <c r="C53" s="73"/>
      <c r="D53" s="73"/>
      <c r="E53" s="73"/>
      <c r="F53" s="73"/>
      <c r="G53" s="73"/>
      <c r="H53" s="73"/>
      <c r="I53" s="69"/>
      <c r="J53" s="73"/>
      <c r="K53" s="73"/>
      <c r="L53" s="73"/>
      <c r="M53" s="73"/>
      <c r="N53" s="73"/>
      <c r="O53" s="73"/>
      <c r="P53" s="74"/>
      <c r="Q53" s="69">
        <f t="shared" si="0"/>
        <v>0</v>
      </c>
      <c r="R53" s="78"/>
    </row>
    <row r="54" spans="1:18" s="2" customFormat="1" ht="12.75" customHeight="1">
      <c r="A54" s="57" t="s">
        <v>77</v>
      </c>
      <c r="B54" s="73">
        <v>0.339</v>
      </c>
      <c r="C54" s="73">
        <v>0.339</v>
      </c>
      <c r="D54" s="73">
        <v>1.1</v>
      </c>
      <c r="E54" s="73">
        <v>1.1</v>
      </c>
      <c r="F54" s="73">
        <f>H54/C54</f>
        <v>17</v>
      </c>
      <c r="G54" s="73">
        <f>H54/E54*1000</f>
        <v>5239.090909090908</v>
      </c>
      <c r="H54" s="73">
        <v>5.763</v>
      </c>
      <c r="I54" s="69"/>
      <c r="J54" s="73">
        <v>0</v>
      </c>
      <c r="K54" s="73">
        <v>0</v>
      </c>
      <c r="L54" s="73">
        <v>0</v>
      </c>
      <c r="M54" s="73">
        <v>0</v>
      </c>
      <c r="N54" s="73" t="s">
        <v>43</v>
      </c>
      <c r="O54" s="73" t="s">
        <v>43</v>
      </c>
      <c r="P54" s="74">
        <v>0</v>
      </c>
      <c r="Q54" s="69">
        <f t="shared" si="0"/>
        <v>0</v>
      </c>
      <c r="R54" s="78" t="s">
        <v>78</v>
      </c>
    </row>
    <row r="55" spans="1:18" s="2" customFormat="1" ht="12.75" customHeight="1">
      <c r="A55" s="57" t="s">
        <v>79</v>
      </c>
      <c r="B55" s="73">
        <v>0.2</v>
      </c>
      <c r="C55" s="73">
        <v>0</v>
      </c>
      <c r="D55" s="73">
        <v>0.2</v>
      </c>
      <c r="E55" s="73">
        <v>0</v>
      </c>
      <c r="F55" s="73" t="s">
        <v>43</v>
      </c>
      <c r="G55" s="73" t="s">
        <v>43</v>
      </c>
      <c r="H55" s="73">
        <v>0</v>
      </c>
      <c r="I55" s="69"/>
      <c r="J55" s="73">
        <v>1.97</v>
      </c>
      <c r="K55" s="73">
        <v>1.97</v>
      </c>
      <c r="L55" s="73">
        <v>2.5</v>
      </c>
      <c r="M55" s="73">
        <v>2.5</v>
      </c>
      <c r="N55" s="73">
        <f>P55/K55</f>
        <v>3.050761421319797</v>
      </c>
      <c r="O55" s="73">
        <f>P55/M55*1000</f>
        <v>2404</v>
      </c>
      <c r="P55" s="74">
        <v>6.01</v>
      </c>
      <c r="Q55" s="69">
        <f t="shared" si="0"/>
        <v>93.155</v>
      </c>
      <c r="R55" s="78" t="s">
        <v>80</v>
      </c>
    </row>
    <row r="56" spans="1:18" s="2" customFormat="1" ht="12.75" customHeight="1">
      <c r="A56" s="57" t="s">
        <v>81</v>
      </c>
      <c r="B56" s="73">
        <v>3.12</v>
      </c>
      <c r="C56" s="73">
        <v>3.12</v>
      </c>
      <c r="D56" s="73">
        <v>10.4</v>
      </c>
      <c r="E56" s="73">
        <v>10.4</v>
      </c>
      <c r="F56" s="73">
        <f>H56/C56</f>
        <v>70</v>
      </c>
      <c r="G56" s="73">
        <f>H56/E56*1000</f>
        <v>21000</v>
      </c>
      <c r="H56" s="73">
        <v>218.4</v>
      </c>
      <c r="I56" s="69"/>
      <c r="J56" s="73">
        <v>0.085</v>
      </c>
      <c r="K56" s="73">
        <v>0.085</v>
      </c>
      <c r="L56" s="73">
        <v>0.17</v>
      </c>
      <c r="M56" s="73">
        <v>0.17</v>
      </c>
      <c r="N56" s="73">
        <f>P56/K56</f>
        <v>9.999999999999998</v>
      </c>
      <c r="O56" s="73">
        <f>P56/M56*1000</f>
        <v>4999.999999999999</v>
      </c>
      <c r="P56" s="74">
        <v>0.85</v>
      </c>
      <c r="Q56" s="69">
        <f t="shared" si="0"/>
        <v>13.175</v>
      </c>
      <c r="R56" s="78" t="s">
        <v>82</v>
      </c>
    </row>
    <row r="57" spans="1:18" s="2" customFormat="1" ht="12.75" customHeight="1">
      <c r="A57" s="57" t="s">
        <v>83</v>
      </c>
      <c r="B57" s="73">
        <v>24</v>
      </c>
      <c r="C57" s="73">
        <v>24</v>
      </c>
      <c r="D57" s="73">
        <v>60</v>
      </c>
      <c r="E57" s="73">
        <v>60</v>
      </c>
      <c r="F57" s="73">
        <f>H57/C57</f>
        <v>38</v>
      </c>
      <c r="G57" s="73">
        <f>H57/E57*1000</f>
        <v>15200</v>
      </c>
      <c r="H57" s="73">
        <v>912</v>
      </c>
      <c r="I57" s="69"/>
      <c r="J57" s="73">
        <v>0.3</v>
      </c>
      <c r="K57" s="73">
        <v>0.3</v>
      </c>
      <c r="L57" s="73">
        <v>1</v>
      </c>
      <c r="M57" s="73">
        <v>1</v>
      </c>
      <c r="N57" s="73">
        <f>P57/K57</f>
        <v>22</v>
      </c>
      <c r="O57" s="73">
        <f>P57/M57*1000</f>
        <v>6600</v>
      </c>
      <c r="P57" s="74">
        <v>6.6</v>
      </c>
      <c r="Q57" s="69">
        <f t="shared" si="0"/>
        <v>102.3</v>
      </c>
      <c r="R57" s="78" t="s">
        <v>84</v>
      </c>
    </row>
    <row r="58" spans="1:18" s="2" customFormat="1" ht="12.75" customHeight="1">
      <c r="A58" s="57" t="s">
        <v>85</v>
      </c>
      <c r="B58" s="73">
        <v>0.195</v>
      </c>
      <c r="C58" s="73">
        <v>0</v>
      </c>
      <c r="D58" s="73">
        <v>0.5</v>
      </c>
      <c r="E58" s="73">
        <v>0</v>
      </c>
      <c r="F58" s="73" t="s">
        <v>43</v>
      </c>
      <c r="G58" s="73" t="s">
        <v>43</v>
      </c>
      <c r="H58" s="80">
        <v>0</v>
      </c>
      <c r="I58" s="69"/>
      <c r="J58" s="73">
        <v>0</v>
      </c>
      <c r="K58" s="73">
        <v>0</v>
      </c>
      <c r="L58" s="73">
        <v>0</v>
      </c>
      <c r="M58" s="73">
        <v>0</v>
      </c>
      <c r="N58" s="73" t="s">
        <v>43</v>
      </c>
      <c r="O58" s="73" t="s">
        <v>43</v>
      </c>
      <c r="P58" s="74">
        <v>0</v>
      </c>
      <c r="Q58" s="69">
        <f t="shared" si="0"/>
        <v>0</v>
      </c>
      <c r="R58" s="78" t="s">
        <v>86</v>
      </c>
    </row>
    <row r="59" spans="1:18" s="2" customFormat="1" ht="12.75" customHeight="1">
      <c r="A59" s="81"/>
      <c r="B59" s="82"/>
      <c r="C59" s="82"/>
      <c r="D59" s="82"/>
      <c r="E59" s="82"/>
      <c r="F59" s="82"/>
      <c r="G59" s="82"/>
      <c r="H59" s="82"/>
      <c r="I59" s="19"/>
      <c r="J59" s="82"/>
      <c r="K59" s="82"/>
      <c r="L59" s="82"/>
      <c r="M59" s="82"/>
      <c r="N59" s="82"/>
      <c r="O59" s="82"/>
      <c r="P59" s="40"/>
      <c r="Q59" s="82"/>
      <c r="R59" s="83"/>
    </row>
    <row r="60" spans="1:18" s="2" customFormat="1" ht="12.75" customHeight="1">
      <c r="A60" s="84" t="s">
        <v>98</v>
      </c>
      <c r="B60" s="85"/>
      <c r="C60" s="85"/>
      <c r="D60" s="85"/>
      <c r="E60" s="85"/>
      <c r="F60" s="85"/>
      <c r="G60" s="85"/>
      <c r="H60" s="85"/>
      <c r="I60" s="86"/>
      <c r="J60" s="84" t="s">
        <v>99</v>
      </c>
      <c r="K60" s="86"/>
      <c r="L60" s="86"/>
      <c r="M60" s="86"/>
      <c r="N60" s="86"/>
      <c r="O60" s="86"/>
      <c r="P60" s="86"/>
      <c r="Q60" s="86"/>
      <c r="R60" s="86"/>
    </row>
    <row r="61" spans="1:9" s="88" customFormat="1" ht="13.5" customHeight="1">
      <c r="A61" s="87"/>
      <c r="I61" s="87"/>
    </row>
    <row r="62" ht="11.25" customHeight="1"/>
    <row r="63" spans="9:18" ht="9" customHeight="1"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ht="9" customHeight="1"/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2002-07-08T01:47:42Z</dcterms:created>
  <dcterms:modified xsi:type="dcterms:W3CDTF">2002-07-08T01:47:42Z</dcterms:modified>
  <cp:category/>
  <cp:version/>
  <cp:contentType/>
  <cp:contentStatus/>
</cp:coreProperties>
</file>