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桃、柿" sheetId="1" r:id="rId1"/>
  </sheets>
  <definedNames/>
  <calcPr fullCalcOnLoad="1"/>
</workbook>
</file>

<file path=xl/sharedStrings.xml><?xml version="1.0" encoding="utf-8"?>
<sst xmlns="http://schemas.openxmlformats.org/spreadsheetml/2006/main" count="167" uniqueCount="100">
  <si>
    <t xml:space="preserve">AG. STATISTICS YEARBOOK 2001     109   </t>
  </si>
  <si>
    <t>5.  Fruit</t>
  </si>
  <si>
    <r>
      <t xml:space="preserve">       (11) </t>
    </r>
    <r>
      <rPr>
        <sz val="10"/>
        <rFont val="標楷體"/>
        <family val="4"/>
      </rPr>
      <t>桃、柿</t>
    </r>
  </si>
  <si>
    <t xml:space="preserve">   (11) Peaches, Persimmons</t>
  </si>
  <si>
    <t>桃</t>
  </si>
  <si>
    <t>柿</t>
  </si>
  <si>
    <t>Peaches</t>
  </si>
  <si>
    <t>Persimmons</t>
  </si>
  <si>
    <t>種植株數</t>
  </si>
  <si>
    <t>收穫株數</t>
  </si>
  <si>
    <t>種植面積</t>
  </si>
  <si>
    <t>收穫面積</t>
  </si>
  <si>
    <t>每株產量</t>
  </si>
  <si>
    <t>每公頃產量</t>
  </si>
  <si>
    <t>Year, District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</si>
  <si>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</si>
  <si>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</si>
  <si>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</si>
  <si>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</si>
  <si>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</si>
  <si>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</si>
  <si>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</si>
  <si>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</si>
  <si>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</si>
  <si>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</si>
  <si>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</si>
  <si>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</si>
  <si>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</si>
  <si>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</si>
  <si>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</si>
  <si>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</si>
  <si>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</si>
  <si>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</si>
  <si>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</si>
  <si>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</si>
  <si>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</si>
  <si>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</si>
  <si>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</si>
  <si>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</si>
  <si>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</si>
  <si>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</si>
  <si>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</si>
  <si>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</si>
  <si>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</si>
  <si>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高        雄        市</t>
  </si>
  <si>
    <t xml:space="preserve"> Kaohsiung Municipality</t>
  </si>
  <si>
    <t>臺   灣   省   合   計</t>
  </si>
  <si>
    <t xml:space="preserve"> Taiwan Province</t>
  </si>
  <si>
    <t>臺       北       縣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</si>
  <si>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</si>
  <si>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</si>
  <si>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</si>
  <si>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</si>
  <si>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</si>
  <si>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</si>
  <si>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</si>
  <si>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</si>
  <si>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</si>
  <si>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</si>
  <si>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</si>
  <si>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</si>
  <si>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</si>
  <si>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</si>
  <si>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</si>
  <si>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</si>
  <si>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</si>
  <si>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</si>
  <si>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</si>
  <si>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</si>
  <si>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</si>
  <si>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</si>
  <si>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</si>
  <si>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</si>
  <si>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</si>
  <si>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</si>
  <si>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</si>
  <si>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</si>
  <si>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</si>
  <si>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</si>
  <si>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</si>
  <si>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</si>
  <si>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</si>
  <si>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</si>
  <si>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</si>
  <si>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</si>
  <si>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</si>
  <si>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</si>
  <si>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</si>
  <si>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108     90</t>
    </r>
    <r>
      <rPr>
        <sz val="8"/>
        <rFont val="標楷體"/>
        <family val="4"/>
      </rPr>
      <t>年農業統計年報</t>
    </r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</si>
  <si>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</si>
  <si>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</si>
  <si>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</si>
  <si>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</si>
  <si>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</si>
  <si>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t xml:space="preserve"> Taipei Municipality</t>
  </si>
  <si>
    <t>-</t>
  </si>
  <si>
    <t xml:space="preserve"> Taipei Hsien</t>
  </si>
  <si>
    <t xml:space="preserve"> Chiayi Hsien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</si>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</sst>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8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7.5"/>
      <name val="Times New Roman"/>
      <family val="1"/>
    </font>
    <font>
      <sz val="6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20" applyFont="1" applyAlignment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20" applyFont="1" applyAlignment="1">
      <alignment vertical="center"/>
      <protection/>
    </xf>
    <xf numFmtId="0" fontId="7" fillId="0" borderId="0" xfId="22" applyFont="1" applyAlignment="1">
      <alignment horizontal="center" vertical="top"/>
      <protection/>
    </xf>
    <xf numFmtId="0" fontId="9" fillId="0" borderId="0" xfId="22" applyFont="1" applyAlignment="1">
      <alignment horizontal="center"/>
      <protection/>
    </xf>
    <xf numFmtId="0" fontId="9" fillId="0" borderId="0" xfId="20" applyFont="1" applyAlignment="1">
      <alignment vertical="center"/>
      <protection/>
    </xf>
    <xf numFmtId="0" fontId="9" fillId="0" borderId="0" xfId="21" applyFont="1" applyAlignment="1">
      <alignment horizont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Continuous"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4" fillId="0" borderId="2" xfId="22" applyFont="1" applyBorder="1" applyAlignment="1" quotePrefix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10" fillId="0" borderId="3" xfId="20" applyFont="1" applyBorder="1" applyAlignment="1">
      <alignment horizontal="center" vertical="center"/>
      <protection/>
    </xf>
    <xf numFmtId="0" fontId="10" fillId="0" borderId="3" xfId="20" applyFont="1" applyBorder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10" fillId="0" borderId="2" xfId="20" applyFont="1" applyBorder="1" applyAlignment="1">
      <alignment vertical="center"/>
      <protection/>
    </xf>
    <xf numFmtId="0" fontId="0" fillId="0" borderId="7" xfId="0" applyBorder="1" applyAlignment="1">
      <alignment vertical="center"/>
    </xf>
    <xf numFmtId="0" fontId="10" fillId="0" borderId="0" xfId="20" applyFont="1" applyAlignment="1">
      <alignment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1" fillId="0" borderId="3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vertical="center"/>
      <protection/>
    </xf>
    <xf numFmtId="0" fontId="13" fillId="0" borderId="0" xfId="20" applyFont="1" applyAlignment="1">
      <alignment horizontal="right" vertical="center"/>
      <protection/>
    </xf>
    <xf numFmtId="0" fontId="13" fillId="0" borderId="0" xfId="20" applyFont="1" applyBorder="1" applyAlignment="1">
      <alignment horizontal="right" vertical="center"/>
      <protection/>
    </xf>
    <xf numFmtId="0" fontId="12" fillId="0" borderId="0" xfId="20" applyFont="1" applyBorder="1" applyAlignment="1">
      <alignment horizontal="right" vertical="center"/>
      <protection/>
    </xf>
    <xf numFmtId="0" fontId="13" fillId="0" borderId="2" xfId="20" applyFont="1" applyBorder="1" applyAlignment="1">
      <alignment horizontal="right"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right" vertical="center"/>
      <protection/>
    </xf>
    <xf numFmtId="0" fontId="12" fillId="0" borderId="2" xfId="20" applyFont="1" applyBorder="1" applyAlignment="1">
      <alignment horizontal="right" vertical="center"/>
      <protection/>
    </xf>
    <xf numFmtId="0" fontId="14" fillId="0" borderId="2" xfId="20" applyFont="1" applyBorder="1" applyAlignment="1">
      <alignment vertical="center"/>
      <protection/>
    </xf>
    <xf numFmtId="0" fontId="14" fillId="0" borderId="0" xfId="20" applyFont="1" applyBorder="1" applyAlignment="1">
      <alignment horizontal="right" vertical="center"/>
      <protection/>
    </xf>
    <xf numFmtId="0" fontId="14" fillId="0" borderId="0" xfId="20" applyFont="1" applyAlignment="1">
      <alignment horizontal="right" vertical="center"/>
      <protection/>
    </xf>
    <xf numFmtId="0" fontId="14" fillId="0" borderId="2" xfId="20" applyFont="1" applyBorder="1" applyAlignment="1">
      <alignment horizontal="right" vertical="center"/>
      <protection/>
    </xf>
    <xf numFmtId="0" fontId="14" fillId="0" borderId="0" xfId="20" applyFont="1" applyAlignment="1">
      <alignment vertical="center"/>
      <protection/>
    </xf>
    <xf numFmtId="0" fontId="4" fillId="0" borderId="2" xfId="22" applyFont="1" applyBorder="1" applyAlignment="1">
      <alignment horizontal="center" vertical="center"/>
      <protection/>
    </xf>
    <xf numFmtId="177" fontId="5" fillId="0" borderId="0" xfId="20" applyNumberFormat="1" applyFont="1" applyAlignment="1" applyProtection="1">
      <alignment horizontal="right" vertical="center"/>
      <protection locked="0"/>
    </xf>
    <xf numFmtId="177" fontId="5" fillId="0" borderId="0" xfId="20" applyNumberFormat="1" applyFont="1" applyBorder="1" applyAlignment="1" applyProtection="1">
      <alignment horizontal="right" vertical="center"/>
      <protection locked="0"/>
    </xf>
    <xf numFmtId="177" fontId="5" fillId="0" borderId="2" xfId="20" applyNumberFormat="1" applyFont="1" applyBorder="1" applyAlignment="1" applyProtection="1">
      <alignment horizontal="right" vertical="center"/>
      <protection locked="0"/>
    </xf>
    <xf numFmtId="0" fontId="5" fillId="0" borderId="0" xfId="20" applyFont="1" applyAlignment="1" quotePrefix="1">
      <alignment horizontal="left" vertical="center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15" fillId="0" borderId="2" xfId="16" applyFont="1" applyBorder="1" applyAlignment="1" quotePrefix="1">
      <alignment horizontal="center"/>
      <protection/>
    </xf>
    <xf numFmtId="177" fontId="15" fillId="0" borderId="0" xfId="20" applyNumberFormat="1" applyFont="1" applyAlignment="1" applyProtection="1">
      <alignment horizontal="right" vertical="center"/>
      <protection locked="0"/>
    </xf>
    <xf numFmtId="185" fontId="15" fillId="0" borderId="2" xfId="20" applyNumberFormat="1" applyFont="1" applyBorder="1" applyAlignment="1" applyProtection="1">
      <alignment horizontal="right" vertical="justify"/>
      <protection locked="0"/>
    </xf>
    <xf numFmtId="185" fontId="15" fillId="0" borderId="0" xfId="20" applyNumberFormat="1" applyFont="1" applyAlignment="1" applyProtection="1">
      <alignment horizontal="right" vertical="justify"/>
      <protection locked="0"/>
    </xf>
    <xf numFmtId="0" fontId="15" fillId="0" borderId="0" xfId="16" applyFont="1" applyAlignment="1" quotePrefix="1">
      <alignment horizontal="left" indent="1"/>
      <protection/>
    </xf>
    <xf numFmtId="0" fontId="15" fillId="0" borderId="0" xfId="20" applyFont="1" applyAlignment="1">
      <alignment vertical="center"/>
      <protection/>
    </xf>
    <xf numFmtId="0" fontId="5" fillId="0" borderId="2" xfId="20" applyFont="1" applyBorder="1" applyAlignment="1" quotePrefix="1">
      <alignment vertical="center"/>
      <protection/>
    </xf>
    <xf numFmtId="185" fontId="5" fillId="0" borderId="0" xfId="20" applyNumberFormat="1" applyFont="1" applyAlignment="1" applyProtection="1">
      <alignment horizontal="right" vertical="justify"/>
      <protection locked="0"/>
    </xf>
    <xf numFmtId="185" fontId="5" fillId="0" borderId="2" xfId="20" applyNumberFormat="1" applyFont="1" applyBorder="1" applyAlignment="1" applyProtection="1">
      <alignment horizontal="right" vertical="justify"/>
      <protection locked="0"/>
    </xf>
    <xf numFmtId="0" fontId="5" fillId="0" borderId="0" xfId="20" applyFont="1" applyAlignment="1">
      <alignment horizontal="left" vertical="center" indent="1"/>
      <protection/>
    </xf>
    <xf numFmtId="0" fontId="5" fillId="0" borderId="7" xfId="22" applyFont="1" applyBorder="1" applyAlignment="1" applyProtection="1">
      <alignment horizontal="left" vertical="center" indent="1"/>
      <protection locked="0"/>
    </xf>
    <xf numFmtId="0" fontId="5" fillId="0" borderId="2" xfId="20" applyFont="1" applyBorder="1" applyAlignment="1">
      <alignment horizontal="center" vertical="center"/>
      <protection/>
    </xf>
    <xf numFmtId="185" fontId="5" fillId="0" borderId="0" xfId="19" applyNumberFormat="1" applyFont="1" applyAlignment="1" applyProtection="1">
      <alignment horizontal="right" vertical="justify"/>
      <protection locked="0"/>
    </xf>
    <xf numFmtId="0" fontId="5" fillId="0" borderId="7" xfId="22" applyFont="1" applyBorder="1" applyAlignment="1" applyProtection="1">
      <alignment horizontal="left" vertical="center" indent="2"/>
      <protection locked="0"/>
    </xf>
    <xf numFmtId="0" fontId="4" fillId="0" borderId="2" xfId="22" applyFont="1" applyBorder="1" applyAlignment="1">
      <alignment horizontal="left" vertical="center" indent="1"/>
      <protection/>
    </xf>
    <xf numFmtId="185" fontId="5" fillId="0" borderId="0" xfId="20" applyNumberFormat="1" applyFont="1" applyBorder="1" applyAlignment="1" applyProtection="1">
      <alignment horizontal="right" vertical="justify"/>
      <protection locked="0"/>
    </xf>
    <xf numFmtId="0" fontId="16" fillId="0" borderId="8" xfId="20" applyFont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1" xfId="20" applyFont="1" applyBorder="1" applyAlignment="1">
      <alignment horizontal="left" vertical="center" indent="1"/>
      <protection/>
    </xf>
    <xf numFmtId="0" fontId="5" fillId="0" borderId="0" xfId="15" applyFo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16" fillId="0" borderId="0" xfId="20" applyFont="1">
      <alignment/>
      <protection/>
    </xf>
  </cellXfs>
  <cellStyles count="14">
    <cellStyle name="Normal" xfId="0"/>
    <cellStyle name="一般_26e" xfId="15"/>
    <cellStyle name="一般_26G" xfId="16"/>
    <cellStyle name="一般_26J" xfId="17"/>
    <cellStyle name="一般_276" xfId="18"/>
    <cellStyle name="一般_279" xfId="19"/>
    <cellStyle name="一般_27B" xfId="20"/>
    <cellStyle name="一般_27G" xfId="21"/>
    <cellStyle name="一般_27H" xfId="22"/>
    <cellStyle name="Comma" xfId="23"/>
    <cellStyle name="Comma [0]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workbookViewId="0" topLeftCell="A1">
      <selection activeCell="A3" sqref="A3:H3"/>
    </sheetView>
  </sheetViews>
  <sheetFormatPr defaultColWidth="9.00390625" defaultRowHeight="16.5"/>
  <cols>
    <col min="1" max="1" width="19.375" style="87" customWidth="1"/>
    <col min="2" max="8" width="9.125" style="87" customWidth="1"/>
    <col min="9" max="9" width="16.125" style="87" customWidth="1"/>
    <col min="10" max="16" width="9.125" style="87" customWidth="1"/>
    <col min="17" max="17" width="9.125" style="87" hidden="1" customWidth="1"/>
    <col min="18" max="18" width="19.625" style="87" customWidth="1"/>
    <col min="19" max="16384" width="9.75390625" style="87" customWidth="1"/>
  </cols>
  <sheetData>
    <row r="1" spans="1:18" s="2" customFormat="1" ht="10.5" customHeight="1">
      <c r="A1" s="1" t="s">
        <v>88</v>
      </c>
      <c r="O1" s="3"/>
      <c r="R1" s="3" t="s">
        <v>0</v>
      </c>
    </row>
    <row r="2" spans="1:18" s="5" customFormat="1" ht="27" customHeight="1">
      <c r="A2" s="4" t="s">
        <v>89</v>
      </c>
      <c r="B2" s="4"/>
      <c r="C2" s="4"/>
      <c r="D2" s="4"/>
      <c r="E2" s="4"/>
      <c r="F2" s="4"/>
      <c r="G2" s="4"/>
      <c r="H2" s="4"/>
      <c r="J2" s="6" t="s">
        <v>1</v>
      </c>
      <c r="K2" s="6"/>
      <c r="L2" s="6"/>
      <c r="M2" s="6"/>
      <c r="N2" s="6"/>
      <c r="O2" s="6"/>
      <c r="P2" s="6"/>
      <c r="Q2" s="6"/>
      <c r="R2" s="6"/>
    </row>
    <row r="3" spans="1:18" s="8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J3" s="9" t="s">
        <v>3</v>
      </c>
      <c r="K3" s="9"/>
      <c r="L3" s="9"/>
      <c r="M3" s="9"/>
      <c r="N3" s="9"/>
      <c r="O3" s="9"/>
      <c r="P3" s="9"/>
      <c r="Q3" s="9"/>
      <c r="R3" s="9"/>
    </row>
    <row r="4" spans="1:18" s="12" customFormat="1" ht="10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  <c r="R4" s="10"/>
    </row>
    <row r="5" spans="1:18" s="2" customFormat="1" ht="9.75" customHeight="1">
      <c r="A5" s="13"/>
      <c r="B5" s="14" t="s">
        <v>4</v>
      </c>
      <c r="C5" s="15"/>
      <c r="D5" s="15"/>
      <c r="E5" s="16"/>
      <c r="F5" s="15"/>
      <c r="G5" s="15"/>
      <c r="H5" s="17"/>
      <c r="I5" s="18"/>
      <c r="J5" s="14" t="s">
        <v>5</v>
      </c>
      <c r="K5" s="15"/>
      <c r="L5" s="15"/>
      <c r="M5" s="16"/>
      <c r="N5" s="15"/>
      <c r="O5" s="15"/>
      <c r="P5" s="19"/>
      <c r="Q5" s="16"/>
      <c r="R5" s="18"/>
    </row>
    <row r="6" spans="1:18" s="2" customFormat="1" ht="9.75" customHeight="1">
      <c r="A6" s="13"/>
      <c r="B6" s="20" t="s">
        <v>6</v>
      </c>
      <c r="C6" s="20"/>
      <c r="D6" s="20"/>
      <c r="E6" s="20"/>
      <c r="F6" s="20"/>
      <c r="G6" s="20"/>
      <c r="H6" s="21"/>
      <c r="I6" s="18"/>
      <c r="J6" s="20" t="s">
        <v>7</v>
      </c>
      <c r="K6" s="20"/>
      <c r="L6" s="20"/>
      <c r="M6" s="20"/>
      <c r="N6" s="20"/>
      <c r="O6" s="20"/>
      <c r="P6" s="22"/>
      <c r="Q6" s="16"/>
      <c r="R6" s="18"/>
    </row>
    <row r="7" spans="1:18" s="2" customFormat="1" ht="9.75" customHeight="1">
      <c r="A7" s="23" t="s">
        <v>90</v>
      </c>
      <c r="B7" s="24" t="s">
        <v>8</v>
      </c>
      <c r="C7" s="24" t="s">
        <v>9</v>
      </c>
      <c r="D7" s="24" t="s">
        <v>10</v>
      </c>
      <c r="E7" s="24" t="s">
        <v>11</v>
      </c>
      <c r="F7" s="24" t="s">
        <v>12</v>
      </c>
      <c r="G7" s="24" t="s">
        <v>13</v>
      </c>
      <c r="H7" s="24" t="s">
        <v>91</v>
      </c>
      <c r="I7" s="18"/>
      <c r="J7" s="24" t="s">
        <v>8</v>
      </c>
      <c r="K7" s="24" t="s">
        <v>9</v>
      </c>
      <c r="L7" s="24" t="s">
        <v>10</v>
      </c>
      <c r="M7" s="24" t="s">
        <v>11</v>
      </c>
      <c r="N7" s="24" t="s">
        <v>12</v>
      </c>
      <c r="O7" s="24" t="s">
        <v>13</v>
      </c>
      <c r="P7" s="25" t="s">
        <v>91</v>
      </c>
      <c r="Q7" s="26"/>
      <c r="R7" s="27" t="s">
        <v>14</v>
      </c>
    </row>
    <row r="8" spans="1:18" s="34" customFormat="1" ht="9.75" customHeight="1">
      <c r="A8" s="28"/>
      <c r="B8" s="29" t="s">
        <v>15</v>
      </c>
      <c r="C8" s="29" t="s">
        <v>15</v>
      </c>
      <c r="D8" s="30"/>
      <c r="E8" s="29"/>
      <c r="F8" s="29"/>
      <c r="G8" s="29"/>
      <c r="H8" s="30"/>
      <c r="I8" s="31"/>
      <c r="J8" s="29" t="s">
        <v>15</v>
      </c>
      <c r="K8" s="29" t="s">
        <v>15</v>
      </c>
      <c r="L8" s="30"/>
      <c r="M8" s="29"/>
      <c r="N8" s="29"/>
      <c r="O8" s="29"/>
      <c r="P8" s="32"/>
      <c r="Q8" s="31"/>
      <c r="R8" s="33"/>
    </row>
    <row r="9" spans="1:18" s="34" customFormat="1" ht="9.75" customHeight="1">
      <c r="A9" s="32"/>
      <c r="B9" s="29" t="s">
        <v>16</v>
      </c>
      <c r="C9" s="29" t="s">
        <v>16</v>
      </c>
      <c r="D9" s="29" t="s">
        <v>17</v>
      </c>
      <c r="E9" s="29" t="s">
        <v>18</v>
      </c>
      <c r="F9" s="29" t="s">
        <v>19</v>
      </c>
      <c r="G9" s="29"/>
      <c r="H9" s="30"/>
      <c r="I9" s="31"/>
      <c r="J9" s="29" t="s">
        <v>16</v>
      </c>
      <c r="K9" s="29" t="s">
        <v>16</v>
      </c>
      <c r="L9" s="29" t="s">
        <v>17</v>
      </c>
      <c r="M9" s="29" t="s">
        <v>18</v>
      </c>
      <c r="N9" s="29" t="s">
        <v>19</v>
      </c>
      <c r="O9" s="29"/>
      <c r="P9" s="32"/>
      <c r="Q9" s="31"/>
      <c r="R9" s="35"/>
    </row>
    <row r="10" spans="1:18" s="34" customFormat="1" ht="8.25" customHeight="1">
      <c r="A10" s="32"/>
      <c r="B10" s="29" t="s">
        <v>17</v>
      </c>
      <c r="C10" s="29" t="s">
        <v>18</v>
      </c>
      <c r="D10" s="29" t="s">
        <v>20</v>
      </c>
      <c r="E10" s="29" t="s">
        <v>20</v>
      </c>
      <c r="F10" s="29" t="s">
        <v>21</v>
      </c>
      <c r="G10" s="36" t="s">
        <v>22</v>
      </c>
      <c r="H10" s="29" t="s">
        <v>23</v>
      </c>
      <c r="I10" s="31"/>
      <c r="J10" s="29" t="s">
        <v>17</v>
      </c>
      <c r="K10" s="29" t="s">
        <v>18</v>
      </c>
      <c r="L10" s="29" t="s">
        <v>20</v>
      </c>
      <c r="M10" s="29" t="s">
        <v>20</v>
      </c>
      <c r="N10" s="29" t="s">
        <v>21</v>
      </c>
      <c r="O10" s="36" t="s">
        <v>22</v>
      </c>
      <c r="P10" s="37" t="s">
        <v>23</v>
      </c>
      <c r="Q10" s="35"/>
      <c r="R10" s="35"/>
    </row>
    <row r="11" spans="1:18" s="2" customFormat="1" ht="3" customHeight="1">
      <c r="A11" s="38"/>
      <c r="B11" s="39"/>
      <c r="C11" s="39"/>
      <c r="D11" s="39"/>
      <c r="E11" s="39"/>
      <c r="F11" s="39"/>
      <c r="G11" s="39"/>
      <c r="H11" s="39"/>
      <c r="I11" s="18"/>
      <c r="J11" s="39"/>
      <c r="K11" s="39"/>
      <c r="L11" s="39"/>
      <c r="M11" s="39"/>
      <c r="N11" s="39"/>
      <c r="O11" s="39"/>
      <c r="P11" s="40"/>
      <c r="Q11" s="41"/>
      <c r="R11" s="41"/>
    </row>
    <row r="12" spans="1:18" s="47" customFormat="1" ht="9" customHeight="1">
      <c r="A12" s="42"/>
      <c r="B12" s="43" t="s">
        <v>24</v>
      </c>
      <c r="C12" s="43" t="s">
        <v>24</v>
      </c>
      <c r="D12" s="43" t="s">
        <v>25</v>
      </c>
      <c r="E12" s="43" t="s">
        <v>25</v>
      </c>
      <c r="F12" s="43" t="s">
        <v>26</v>
      </c>
      <c r="G12" s="43" t="s">
        <v>26</v>
      </c>
      <c r="H12" s="44" t="s">
        <v>27</v>
      </c>
      <c r="I12" s="45"/>
      <c r="J12" s="43" t="s">
        <v>24</v>
      </c>
      <c r="K12" s="43" t="s">
        <v>24</v>
      </c>
      <c r="L12" s="43" t="s">
        <v>25</v>
      </c>
      <c r="M12" s="43" t="s">
        <v>25</v>
      </c>
      <c r="N12" s="43" t="s">
        <v>26</v>
      </c>
      <c r="O12" s="43" t="s">
        <v>26</v>
      </c>
      <c r="P12" s="46" t="s">
        <v>27</v>
      </c>
      <c r="Q12" s="44"/>
      <c r="R12" s="45"/>
    </row>
    <row r="13" spans="1:18" s="47" customFormat="1" ht="7.5" customHeight="1">
      <c r="A13" s="42"/>
      <c r="B13" s="48" t="s">
        <v>28</v>
      </c>
      <c r="C13" s="48" t="s">
        <v>28</v>
      </c>
      <c r="D13" s="48" t="s">
        <v>29</v>
      </c>
      <c r="E13" s="48" t="s">
        <v>29</v>
      </c>
      <c r="F13" s="48" t="s">
        <v>30</v>
      </c>
      <c r="G13" s="48" t="s">
        <v>30</v>
      </c>
      <c r="H13" s="45" t="s">
        <v>31</v>
      </c>
      <c r="I13" s="45"/>
      <c r="J13" s="48" t="s">
        <v>28</v>
      </c>
      <c r="K13" s="48" t="s">
        <v>28</v>
      </c>
      <c r="L13" s="48" t="s">
        <v>29</v>
      </c>
      <c r="M13" s="48" t="s">
        <v>29</v>
      </c>
      <c r="N13" s="48" t="s">
        <v>30</v>
      </c>
      <c r="O13" s="48" t="s">
        <v>30</v>
      </c>
      <c r="P13" s="49" t="s">
        <v>31</v>
      </c>
      <c r="Q13" s="45"/>
      <c r="R13" s="45"/>
    </row>
    <row r="14" spans="1:18" s="54" customFormat="1" ht="5.25" customHeight="1">
      <c r="A14" s="50"/>
      <c r="B14" s="51"/>
      <c r="C14" s="51"/>
      <c r="D14" s="51"/>
      <c r="E14" s="51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3"/>
      <c r="Q14" s="51"/>
      <c r="R14" s="51"/>
    </row>
    <row r="15" spans="1:18" s="2" customFormat="1" ht="9.75" customHeight="1" hidden="1">
      <c r="A15" s="55" t="e">
        <f>"民  國    "&amp;A16-1&amp;"        年"</f>
        <v>#VALUE!</v>
      </c>
      <c r="B15" s="56">
        <v>977</v>
      </c>
      <c r="C15" s="56">
        <v>887</v>
      </c>
      <c r="D15" s="56">
        <v>2534</v>
      </c>
      <c r="E15" s="56">
        <v>2260</v>
      </c>
      <c r="F15" s="56">
        <v>33</v>
      </c>
      <c r="G15" s="56">
        <v>12888</v>
      </c>
      <c r="H15" s="56">
        <v>29140</v>
      </c>
      <c r="I15" s="57"/>
      <c r="J15" s="56">
        <v>569</v>
      </c>
      <c r="K15" s="56">
        <v>508</v>
      </c>
      <c r="L15" s="56">
        <v>1650</v>
      </c>
      <c r="M15" s="56">
        <v>1493</v>
      </c>
      <c r="N15" s="56">
        <v>30</v>
      </c>
      <c r="O15" s="56">
        <v>10359</v>
      </c>
      <c r="P15" s="58">
        <v>15457</v>
      </c>
      <c r="Q15" s="57"/>
      <c r="R15" s="59" t="e">
        <f>"        "&amp;A16+1910</f>
        <v>#VALUE!</v>
      </c>
    </row>
    <row r="16" spans="1:18" s="2" customFormat="1" ht="9.75" customHeight="1" hidden="1">
      <c r="A16" s="60" t="s">
        <v>92</v>
      </c>
      <c r="B16" s="56">
        <v>969</v>
      </c>
      <c r="C16" s="56">
        <v>882</v>
      </c>
      <c r="D16" s="56">
        <v>2479</v>
      </c>
      <c r="E16" s="56">
        <v>2244</v>
      </c>
      <c r="F16" s="56">
        <v>33</v>
      </c>
      <c r="G16" s="56">
        <v>12962</v>
      </c>
      <c r="H16" s="56">
        <v>29085</v>
      </c>
      <c r="I16" s="56"/>
      <c r="J16" s="56">
        <v>565</v>
      </c>
      <c r="K16" s="56">
        <v>510</v>
      </c>
      <c r="L16" s="56">
        <v>1653</v>
      </c>
      <c r="M16" s="56">
        <v>1507</v>
      </c>
      <c r="N16" s="56">
        <v>29</v>
      </c>
      <c r="O16" s="56">
        <v>9912</v>
      </c>
      <c r="P16" s="58">
        <v>14935</v>
      </c>
      <c r="Q16" s="57"/>
      <c r="R16" s="61" t="s">
        <v>32</v>
      </c>
    </row>
    <row r="17" spans="1:18" s="2" customFormat="1" ht="9.75" customHeight="1">
      <c r="A17" s="60" t="s">
        <v>93</v>
      </c>
      <c r="B17" s="56">
        <v>1040</v>
      </c>
      <c r="C17" s="56">
        <v>947</v>
      </c>
      <c r="D17" s="56">
        <v>2646</v>
      </c>
      <c r="E17" s="56">
        <v>2388</v>
      </c>
      <c r="F17" s="56">
        <v>29</v>
      </c>
      <c r="G17" s="56">
        <v>11338</v>
      </c>
      <c r="H17" s="56">
        <v>27069</v>
      </c>
      <c r="I17" s="56"/>
      <c r="J17" s="56">
        <v>550</v>
      </c>
      <c r="K17" s="56">
        <v>494</v>
      </c>
      <c r="L17" s="56">
        <v>1642</v>
      </c>
      <c r="M17" s="56">
        <v>1446</v>
      </c>
      <c r="N17" s="56">
        <v>30</v>
      </c>
      <c r="O17" s="56">
        <v>10141</v>
      </c>
      <c r="P17" s="58">
        <v>14636</v>
      </c>
      <c r="Q17" s="57"/>
      <c r="R17" s="61" t="s">
        <v>33</v>
      </c>
    </row>
    <row r="18" spans="1:18" s="2" customFormat="1" ht="9.75" customHeight="1">
      <c r="A18" s="62">
        <v>82</v>
      </c>
      <c r="B18" s="56">
        <v>1099</v>
      </c>
      <c r="C18" s="56">
        <v>1011</v>
      </c>
      <c r="D18" s="56">
        <v>2847</v>
      </c>
      <c r="E18" s="56">
        <v>2634</v>
      </c>
      <c r="F18" s="56">
        <v>28</v>
      </c>
      <c r="G18" s="56">
        <v>10855</v>
      </c>
      <c r="H18" s="56">
        <v>28571</v>
      </c>
      <c r="I18" s="56"/>
      <c r="J18" s="56">
        <v>551</v>
      </c>
      <c r="K18" s="56">
        <v>496</v>
      </c>
      <c r="L18" s="56">
        <v>1705</v>
      </c>
      <c r="M18" s="56">
        <v>1531</v>
      </c>
      <c r="N18" s="56">
        <v>33</v>
      </c>
      <c r="O18" s="56">
        <v>10714</v>
      </c>
      <c r="P18" s="58">
        <v>16380</v>
      </c>
      <c r="Q18" s="57"/>
      <c r="R18" s="61" t="s">
        <v>34</v>
      </c>
    </row>
    <row r="19" spans="1:18" s="2" customFormat="1" ht="9.75" customHeight="1">
      <c r="A19" s="62">
        <v>83</v>
      </c>
      <c r="B19" s="56">
        <v>1179</v>
      </c>
      <c r="C19" s="56">
        <v>1092</v>
      </c>
      <c r="D19" s="56">
        <v>2838</v>
      </c>
      <c r="E19" s="56">
        <v>2644</v>
      </c>
      <c r="F19" s="56">
        <v>34</v>
      </c>
      <c r="G19" s="56">
        <v>14224</v>
      </c>
      <c r="H19" s="56">
        <v>37605</v>
      </c>
      <c r="I19" s="56"/>
      <c r="J19" s="56">
        <v>559</v>
      </c>
      <c r="K19" s="56">
        <v>510</v>
      </c>
      <c r="L19" s="56">
        <v>1744</v>
      </c>
      <c r="M19" s="56">
        <v>1584</v>
      </c>
      <c r="N19" s="56">
        <v>30</v>
      </c>
      <c r="O19" s="56">
        <v>9535</v>
      </c>
      <c r="P19" s="58">
        <v>15100</v>
      </c>
      <c r="Q19" s="57"/>
      <c r="R19" s="61" t="s">
        <v>35</v>
      </c>
    </row>
    <row r="20" spans="1:18" s="2" customFormat="1" ht="9.75" customHeight="1">
      <c r="A20" s="62">
        <v>84</v>
      </c>
      <c r="B20" s="56">
        <v>1177</v>
      </c>
      <c r="C20" s="56">
        <v>1096</v>
      </c>
      <c r="D20" s="56">
        <v>2856</v>
      </c>
      <c r="E20" s="56">
        <v>2683</v>
      </c>
      <c r="F20" s="56">
        <v>20</v>
      </c>
      <c r="G20" s="56">
        <v>8161</v>
      </c>
      <c r="H20" s="56">
        <v>21877</v>
      </c>
      <c r="I20" s="56"/>
      <c r="J20" s="56">
        <v>548</v>
      </c>
      <c r="K20" s="56">
        <v>503</v>
      </c>
      <c r="L20" s="56">
        <v>1749</v>
      </c>
      <c r="M20" s="56">
        <v>1568</v>
      </c>
      <c r="N20" s="56">
        <v>33</v>
      </c>
      <c r="O20" s="56">
        <v>10480</v>
      </c>
      <c r="P20" s="58">
        <v>16440</v>
      </c>
      <c r="Q20" s="57"/>
      <c r="R20" s="61" t="s">
        <v>36</v>
      </c>
    </row>
    <row r="21" spans="1:18" s="2" customFormat="1" ht="9.75" customHeight="1">
      <c r="A21" s="62">
        <v>85</v>
      </c>
      <c r="B21" s="56">
        <v>1201</v>
      </c>
      <c r="C21" s="56">
        <v>1135</v>
      </c>
      <c r="D21" s="56">
        <v>3002</v>
      </c>
      <c r="E21" s="56">
        <v>2847</v>
      </c>
      <c r="F21" s="56">
        <v>23</v>
      </c>
      <c r="G21" s="56">
        <v>9279</v>
      </c>
      <c r="H21" s="56">
        <v>26413</v>
      </c>
      <c r="I21" s="56"/>
      <c r="J21" s="56">
        <v>594</v>
      </c>
      <c r="K21" s="56">
        <v>523</v>
      </c>
      <c r="L21" s="56">
        <v>1833</v>
      </c>
      <c r="M21" s="56">
        <v>1615</v>
      </c>
      <c r="N21" s="56">
        <v>30</v>
      </c>
      <c r="O21" s="56">
        <v>9792</v>
      </c>
      <c r="P21" s="58">
        <v>15811</v>
      </c>
      <c r="Q21" s="57"/>
      <c r="R21" s="61" t="s">
        <v>37</v>
      </c>
    </row>
    <row r="22" spans="1:18" s="2" customFormat="1" ht="6" customHeight="1">
      <c r="A22" s="62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8"/>
      <c r="Q22" s="57"/>
      <c r="R22" s="61"/>
    </row>
    <row r="23" spans="1:18" s="2" customFormat="1" ht="9.75" customHeight="1">
      <c r="A23" s="62">
        <v>86</v>
      </c>
      <c r="B23" s="56">
        <v>1259</v>
      </c>
      <c r="C23" s="56">
        <v>1161</v>
      </c>
      <c r="D23" s="56">
        <v>3180</v>
      </c>
      <c r="E23" s="56">
        <v>2949</v>
      </c>
      <c r="F23" s="56">
        <v>26</v>
      </c>
      <c r="G23" s="56">
        <v>10218</v>
      </c>
      <c r="H23" s="56">
        <v>30129</v>
      </c>
      <c r="I23" s="56"/>
      <c r="J23" s="56">
        <v>608</v>
      </c>
      <c r="K23" s="56">
        <v>538</v>
      </c>
      <c r="L23" s="56">
        <v>1902</v>
      </c>
      <c r="M23" s="56">
        <v>1677</v>
      </c>
      <c r="N23" s="56">
        <v>35</v>
      </c>
      <c r="O23" s="56">
        <v>11343</v>
      </c>
      <c r="P23" s="58">
        <v>19018</v>
      </c>
      <c r="Q23" s="57"/>
      <c r="R23" s="61" t="s">
        <v>38</v>
      </c>
    </row>
    <row r="24" spans="1:18" s="2" customFormat="1" ht="9.75" customHeight="1">
      <c r="A24" s="63">
        <v>87</v>
      </c>
      <c r="B24" s="56">
        <v>1261</v>
      </c>
      <c r="C24" s="56">
        <v>1152</v>
      </c>
      <c r="D24" s="56">
        <v>3206</v>
      </c>
      <c r="E24" s="56">
        <v>2912</v>
      </c>
      <c r="F24" s="56">
        <v>24</v>
      </c>
      <c r="G24" s="56">
        <v>9341</v>
      </c>
      <c r="H24" s="56">
        <v>27215</v>
      </c>
      <c r="I24" s="56"/>
      <c r="J24" s="56">
        <v>630</v>
      </c>
      <c r="K24" s="56">
        <v>547</v>
      </c>
      <c r="L24" s="56">
        <v>1966</v>
      </c>
      <c r="M24" s="56">
        <v>1717</v>
      </c>
      <c r="N24" s="56">
        <v>35</v>
      </c>
      <c r="O24" s="56">
        <v>11052</v>
      </c>
      <c r="P24" s="58">
        <v>18962</v>
      </c>
      <c r="Q24" s="57"/>
      <c r="R24" s="61" t="s">
        <v>39</v>
      </c>
    </row>
    <row r="25" spans="1:18" s="2" customFormat="1" ht="9.75" customHeight="1">
      <c r="A25" s="62">
        <v>88</v>
      </c>
      <c r="B25" s="56">
        <v>1037</v>
      </c>
      <c r="C25" s="56">
        <v>958</v>
      </c>
      <c r="D25" s="56">
        <v>2692</v>
      </c>
      <c r="E25" s="56">
        <v>2496</v>
      </c>
      <c r="F25" s="56">
        <v>24</v>
      </c>
      <c r="G25" s="56">
        <v>9374</v>
      </c>
      <c r="H25" s="56">
        <v>23395</v>
      </c>
      <c r="I25" s="56"/>
      <c r="J25" s="56">
        <v>800</v>
      </c>
      <c r="K25" s="56">
        <v>741</v>
      </c>
      <c r="L25" s="56">
        <v>2572</v>
      </c>
      <c r="M25" s="56">
        <v>2380</v>
      </c>
      <c r="N25" s="56">
        <v>35</v>
      </c>
      <c r="O25" s="56">
        <v>10817</v>
      </c>
      <c r="P25" s="58">
        <v>25754</v>
      </c>
      <c r="Q25" s="57"/>
      <c r="R25" s="61" t="s">
        <v>40</v>
      </c>
    </row>
    <row r="26" spans="1:18" s="2" customFormat="1" ht="9.75" customHeight="1">
      <c r="A26" s="62">
        <v>89</v>
      </c>
      <c r="B26" s="56">
        <v>1009</v>
      </c>
      <c r="C26" s="56">
        <v>940</v>
      </c>
      <c r="D26" s="56">
        <v>2643</v>
      </c>
      <c r="E26" s="56">
        <v>2473</v>
      </c>
      <c r="F26" s="56">
        <v>27</v>
      </c>
      <c r="G26" s="56">
        <v>10080</v>
      </c>
      <c r="H26" s="56">
        <v>24919</v>
      </c>
      <c r="I26" s="56"/>
      <c r="J26" s="56">
        <v>835</v>
      </c>
      <c r="K26" s="56">
        <v>748</v>
      </c>
      <c r="L26" s="56">
        <v>2723</v>
      </c>
      <c r="M26" s="56">
        <v>2463</v>
      </c>
      <c r="N26" s="56">
        <v>32</v>
      </c>
      <c r="O26" s="56">
        <v>9699</v>
      </c>
      <c r="P26" s="58">
        <v>23891</v>
      </c>
      <c r="Q26" s="57">
        <v>17200</v>
      </c>
      <c r="R26" s="61" t="s">
        <v>41</v>
      </c>
    </row>
    <row r="27" spans="1:18" s="69" customFormat="1" ht="9.75" customHeight="1">
      <c r="A27" s="64">
        <v>90</v>
      </c>
      <c r="B27" s="65">
        <f>B29+B31+B33</f>
        <v>1062.3330000000003</v>
      </c>
      <c r="C27" s="65">
        <f>C29+C31+C33</f>
        <v>998.786</v>
      </c>
      <c r="D27" s="65">
        <f>D29+D31+D33</f>
        <v>2820.750000000001</v>
      </c>
      <c r="E27" s="65">
        <f>E29+E31+E33</f>
        <v>2654.8900000000003</v>
      </c>
      <c r="F27" s="65">
        <f>H27/C27</f>
        <v>24.296225617900138</v>
      </c>
      <c r="G27" s="65">
        <f>H27/E27*1000</f>
        <v>9140.389997325692</v>
      </c>
      <c r="H27" s="65">
        <f>H29+H31+H33</f>
        <v>24266.730000000007</v>
      </c>
      <c r="I27" s="65"/>
      <c r="J27" s="65">
        <f>J29+J31+J33</f>
        <v>847.285</v>
      </c>
      <c r="K27" s="65">
        <f>K29+K31+K33</f>
        <v>757.2030000000002</v>
      </c>
      <c r="L27" s="65">
        <f>L29+L31+L33</f>
        <v>2821.0899999999997</v>
      </c>
      <c r="M27" s="65">
        <f>M29+M31+M33</f>
        <v>2562.4900000000002</v>
      </c>
      <c r="N27" s="65">
        <f>P27/K27</f>
        <v>34.56069508440931</v>
      </c>
      <c r="O27" s="65">
        <f>P27/M27*1000</f>
        <v>10212.512829318353</v>
      </c>
      <c r="P27" s="66">
        <f>P29+P31+P33</f>
        <v>26169.46199999999</v>
      </c>
      <c r="Q27" s="67">
        <f aca="true" t="shared" si="0" ref="Q27:Q58">P27*17200/1000</f>
        <v>450114.74639999977</v>
      </c>
      <c r="R27" s="68" t="s">
        <v>42</v>
      </c>
    </row>
    <row r="28" spans="1:18" s="2" customFormat="1" ht="11.25">
      <c r="A28" s="70"/>
      <c r="B28" s="71"/>
      <c r="C28" s="71"/>
      <c r="D28" s="71"/>
      <c r="E28" s="71"/>
      <c r="F28" s="67"/>
      <c r="G28" s="67"/>
      <c r="H28" s="71"/>
      <c r="I28" s="67"/>
      <c r="J28" s="71"/>
      <c r="K28" s="71"/>
      <c r="L28" s="71"/>
      <c r="M28" s="71"/>
      <c r="N28" s="67"/>
      <c r="O28" s="67"/>
      <c r="P28" s="72"/>
      <c r="Q28" s="67">
        <f t="shared" si="0"/>
        <v>0</v>
      </c>
      <c r="R28" s="73"/>
    </row>
    <row r="29" spans="1:18" s="2" customFormat="1" ht="12.75" customHeight="1">
      <c r="A29" s="25" t="s">
        <v>43</v>
      </c>
      <c r="B29" s="71">
        <v>0.9</v>
      </c>
      <c r="C29" s="71">
        <v>0.85</v>
      </c>
      <c r="D29" s="71">
        <v>3.5</v>
      </c>
      <c r="E29" s="71">
        <v>3.3</v>
      </c>
      <c r="F29" s="71">
        <f>H29/C29</f>
        <v>20</v>
      </c>
      <c r="G29" s="71">
        <f>H29/E29*1000</f>
        <v>5151.515151515151</v>
      </c>
      <c r="H29" s="71">
        <v>17</v>
      </c>
      <c r="I29" s="67"/>
      <c r="J29" s="71">
        <v>1.67</v>
      </c>
      <c r="K29" s="71">
        <v>1.445</v>
      </c>
      <c r="L29" s="71">
        <v>13.53</v>
      </c>
      <c r="M29" s="71">
        <v>10.19</v>
      </c>
      <c r="N29" s="71">
        <f>P29/K29</f>
        <v>43.96193771626297</v>
      </c>
      <c r="O29" s="71">
        <f>P29/M29*1000</f>
        <v>6234.05299313052</v>
      </c>
      <c r="P29" s="72">
        <v>63.525</v>
      </c>
      <c r="Q29" s="67">
        <f t="shared" si="0"/>
        <v>1092.63</v>
      </c>
      <c r="R29" s="74" t="s">
        <v>94</v>
      </c>
    </row>
    <row r="30" spans="1:18" s="2" customFormat="1" ht="12.75" customHeight="1">
      <c r="A30" s="75"/>
      <c r="B30" s="71"/>
      <c r="C30" s="71"/>
      <c r="D30" s="71"/>
      <c r="E30" s="71"/>
      <c r="F30" s="71"/>
      <c r="G30" s="71"/>
      <c r="H30" s="71"/>
      <c r="I30" s="67"/>
      <c r="J30" s="71"/>
      <c r="K30" s="71"/>
      <c r="L30" s="71"/>
      <c r="M30" s="71"/>
      <c r="N30" s="71"/>
      <c r="O30" s="71"/>
      <c r="P30" s="72"/>
      <c r="Q30" s="67">
        <f t="shared" si="0"/>
        <v>0</v>
      </c>
      <c r="R30" s="74"/>
    </row>
    <row r="31" spans="1:18" s="2" customFormat="1" ht="12.75" customHeight="1">
      <c r="A31" s="25" t="s">
        <v>44</v>
      </c>
      <c r="B31" s="71">
        <v>0</v>
      </c>
      <c r="C31" s="71">
        <v>0</v>
      </c>
      <c r="D31" s="71">
        <v>0</v>
      </c>
      <c r="E31" s="71">
        <v>0</v>
      </c>
      <c r="F31" s="71" t="s">
        <v>95</v>
      </c>
      <c r="G31" s="71" t="s">
        <v>95</v>
      </c>
      <c r="H31" s="71">
        <v>0</v>
      </c>
      <c r="I31" s="67"/>
      <c r="J31" s="71">
        <v>0</v>
      </c>
      <c r="K31" s="71">
        <v>0</v>
      </c>
      <c r="L31" s="71">
        <v>0</v>
      </c>
      <c r="M31" s="71">
        <v>0</v>
      </c>
      <c r="N31" s="71" t="s">
        <v>95</v>
      </c>
      <c r="O31" s="71" t="s">
        <v>95</v>
      </c>
      <c r="P31" s="72">
        <v>0</v>
      </c>
      <c r="Q31" s="67">
        <f t="shared" si="0"/>
        <v>0</v>
      </c>
      <c r="R31" s="74" t="s">
        <v>45</v>
      </c>
    </row>
    <row r="32" spans="1:18" s="2" customFormat="1" ht="12.75" customHeight="1">
      <c r="A32" s="75"/>
      <c r="B32" s="71"/>
      <c r="C32" s="71"/>
      <c r="D32" s="71"/>
      <c r="E32" s="71"/>
      <c r="F32" s="71"/>
      <c r="G32" s="71"/>
      <c r="H32" s="71"/>
      <c r="I32" s="67"/>
      <c r="J32" s="71"/>
      <c r="K32" s="71"/>
      <c r="L32" s="71"/>
      <c r="M32" s="71"/>
      <c r="N32" s="71"/>
      <c r="O32" s="71"/>
      <c r="P32" s="72"/>
      <c r="Q32" s="67">
        <f t="shared" si="0"/>
        <v>0</v>
      </c>
      <c r="R32" s="74"/>
    </row>
    <row r="33" spans="1:18" s="2" customFormat="1" ht="12.75" customHeight="1">
      <c r="A33" s="25" t="s">
        <v>46</v>
      </c>
      <c r="B33" s="76">
        <f>SUM(B35:B58)</f>
        <v>1061.4330000000002</v>
      </c>
      <c r="C33" s="76">
        <f>SUM(C35:C58)</f>
        <v>997.9359999999999</v>
      </c>
      <c r="D33" s="76">
        <f>SUM(D35:D58)</f>
        <v>2817.250000000001</v>
      </c>
      <c r="E33" s="76">
        <f>SUM(E35:E58)</f>
        <v>2651.59</v>
      </c>
      <c r="F33" s="71">
        <f>H33/C33</f>
        <v>24.29988496256274</v>
      </c>
      <c r="G33" s="71">
        <f>H33/E33*1000</f>
        <v>9145.35429685585</v>
      </c>
      <c r="H33" s="76">
        <f>SUM(H35:H58)</f>
        <v>24249.730000000007</v>
      </c>
      <c r="I33" s="67"/>
      <c r="J33" s="76">
        <f>SUM(J35:J58)</f>
        <v>845.615</v>
      </c>
      <c r="K33" s="76">
        <f>SUM(K35:K58)</f>
        <v>755.7580000000002</v>
      </c>
      <c r="L33" s="76">
        <f>SUM(L35:L58)</f>
        <v>2807.5599999999995</v>
      </c>
      <c r="M33" s="76">
        <f>SUM(M35:M58)</f>
        <v>2552.3</v>
      </c>
      <c r="N33" s="71">
        <f>P33/K33</f>
        <v>34.54272002413469</v>
      </c>
      <c r="O33" s="71">
        <f>P33/M33*1000</f>
        <v>10228.396740195112</v>
      </c>
      <c r="P33" s="76">
        <f>SUM(P35:P58)</f>
        <v>26105.936999999987</v>
      </c>
      <c r="Q33" s="67">
        <f t="shared" si="0"/>
        <v>449022.1163999998</v>
      </c>
      <c r="R33" s="74" t="s">
        <v>47</v>
      </c>
    </row>
    <row r="34" spans="1:18" s="2" customFormat="1" ht="12.75" customHeight="1">
      <c r="A34" s="75"/>
      <c r="B34" s="71"/>
      <c r="C34" s="71"/>
      <c r="D34" s="71"/>
      <c r="E34" s="71"/>
      <c r="F34" s="71"/>
      <c r="G34" s="71"/>
      <c r="H34" s="71"/>
      <c r="I34" s="67"/>
      <c r="J34" s="71"/>
      <c r="K34" s="71"/>
      <c r="L34" s="71"/>
      <c r="M34" s="71"/>
      <c r="N34" s="71"/>
      <c r="O34" s="71"/>
      <c r="P34" s="72"/>
      <c r="Q34" s="67">
        <f t="shared" si="0"/>
        <v>0</v>
      </c>
      <c r="R34" s="74"/>
    </row>
    <row r="35" spans="1:18" s="2" customFormat="1" ht="12.75" customHeight="1">
      <c r="A35" s="55" t="s">
        <v>48</v>
      </c>
      <c r="B35" s="71">
        <v>4.517</v>
      </c>
      <c r="C35" s="71">
        <v>2.67</v>
      </c>
      <c r="D35" s="71">
        <v>7.82</v>
      </c>
      <c r="E35" s="71">
        <v>4.59</v>
      </c>
      <c r="F35" s="71">
        <f>H35/C35</f>
        <v>17.771535580524347</v>
      </c>
      <c r="G35" s="71">
        <f>H35/E35*1000</f>
        <v>10337.69063180828</v>
      </c>
      <c r="H35" s="71">
        <v>47.45</v>
      </c>
      <c r="I35" s="67"/>
      <c r="J35" s="71">
        <v>5.64</v>
      </c>
      <c r="K35" s="71">
        <v>4.469</v>
      </c>
      <c r="L35" s="71">
        <v>14.3</v>
      </c>
      <c r="M35" s="71">
        <v>11.4</v>
      </c>
      <c r="N35" s="71">
        <f>P35/K35</f>
        <v>23.527634817632578</v>
      </c>
      <c r="O35" s="71">
        <f>P35/M35*1000</f>
        <v>9223.245614035086</v>
      </c>
      <c r="P35" s="72">
        <v>105.145</v>
      </c>
      <c r="Q35" s="67">
        <f t="shared" si="0"/>
        <v>1808.494</v>
      </c>
      <c r="R35" s="77" t="s">
        <v>96</v>
      </c>
    </row>
    <row r="36" spans="1:18" s="2" customFormat="1" ht="12.75" customHeight="1">
      <c r="A36" s="55" t="s">
        <v>49</v>
      </c>
      <c r="B36" s="71">
        <v>32.363</v>
      </c>
      <c r="C36" s="71">
        <v>29.361</v>
      </c>
      <c r="D36" s="71">
        <v>74.32</v>
      </c>
      <c r="E36" s="71">
        <v>67.71</v>
      </c>
      <c r="F36" s="71">
        <f>H36/C36</f>
        <v>30.791798644460336</v>
      </c>
      <c r="G36" s="71">
        <f>H36/E36*1000</f>
        <v>13352.207945650569</v>
      </c>
      <c r="H36" s="71">
        <v>904.078</v>
      </c>
      <c r="I36" s="67"/>
      <c r="J36" s="71">
        <v>6.358</v>
      </c>
      <c r="K36" s="71">
        <v>4.518</v>
      </c>
      <c r="L36" s="71">
        <v>18.82</v>
      </c>
      <c r="M36" s="71">
        <v>13.94</v>
      </c>
      <c r="N36" s="71">
        <f>P36/K36</f>
        <v>33.08787073926516</v>
      </c>
      <c r="O36" s="71">
        <f>P36/M36*1000</f>
        <v>10723.888091822095</v>
      </c>
      <c r="P36" s="72">
        <v>149.491</v>
      </c>
      <c r="Q36" s="67">
        <f t="shared" si="0"/>
        <v>2571.2452000000003</v>
      </c>
      <c r="R36" s="77" t="s">
        <v>50</v>
      </c>
    </row>
    <row r="37" spans="1:18" s="2" customFormat="1" ht="12.75" customHeight="1">
      <c r="A37" s="55" t="s">
        <v>51</v>
      </c>
      <c r="B37" s="71">
        <v>152.615</v>
      </c>
      <c r="C37" s="71">
        <v>132.237</v>
      </c>
      <c r="D37" s="71">
        <v>462.15</v>
      </c>
      <c r="E37" s="71">
        <v>400.4</v>
      </c>
      <c r="F37" s="71">
        <f>H37/C37</f>
        <v>5</v>
      </c>
      <c r="G37" s="71">
        <f>H37/E37*1000</f>
        <v>1651.311188811189</v>
      </c>
      <c r="H37" s="71">
        <v>661.185</v>
      </c>
      <c r="I37" s="67"/>
      <c r="J37" s="71">
        <v>8.018</v>
      </c>
      <c r="K37" s="71">
        <v>5.263</v>
      </c>
      <c r="L37" s="71">
        <v>21.1</v>
      </c>
      <c r="M37" s="71">
        <v>13.85</v>
      </c>
      <c r="N37" s="71">
        <f>P37/K37</f>
        <v>20</v>
      </c>
      <c r="O37" s="71">
        <f>P37/M37*1000</f>
        <v>7600.000000000001</v>
      </c>
      <c r="P37" s="72">
        <v>105.26</v>
      </c>
      <c r="Q37" s="67">
        <f t="shared" si="0"/>
        <v>1810.472</v>
      </c>
      <c r="R37" s="77" t="s">
        <v>52</v>
      </c>
    </row>
    <row r="38" spans="1:18" s="2" customFormat="1" ht="12.75" customHeight="1">
      <c r="A38" s="55" t="s">
        <v>53</v>
      </c>
      <c r="B38" s="71">
        <v>65.354</v>
      </c>
      <c r="C38" s="71">
        <v>65.294</v>
      </c>
      <c r="D38" s="71">
        <v>225.85</v>
      </c>
      <c r="E38" s="71">
        <v>225.73</v>
      </c>
      <c r="F38" s="71">
        <f>H38/C38</f>
        <v>19.8751799552792</v>
      </c>
      <c r="G38" s="71">
        <f>H38/E38*1000</f>
        <v>5749.036459486998</v>
      </c>
      <c r="H38" s="71">
        <v>1297.73</v>
      </c>
      <c r="I38" s="67"/>
      <c r="J38" s="71">
        <v>78.098</v>
      </c>
      <c r="K38" s="71">
        <v>67.486</v>
      </c>
      <c r="L38" s="71">
        <v>262.16</v>
      </c>
      <c r="M38" s="71">
        <v>231.41</v>
      </c>
      <c r="N38" s="71">
        <f>P38/K38</f>
        <v>26.403328097679516</v>
      </c>
      <c r="O38" s="71">
        <f>P38/M38*1000</f>
        <v>7699.991357331144</v>
      </c>
      <c r="P38" s="72">
        <v>1781.855</v>
      </c>
      <c r="Q38" s="67">
        <f t="shared" si="0"/>
        <v>30647.906</v>
      </c>
      <c r="R38" s="77" t="s">
        <v>54</v>
      </c>
    </row>
    <row r="39" spans="1:18" s="2" customFormat="1" ht="12.75" customHeight="1">
      <c r="A39" s="55" t="s">
        <v>55</v>
      </c>
      <c r="B39" s="71">
        <v>52.123</v>
      </c>
      <c r="C39" s="71">
        <v>49.903</v>
      </c>
      <c r="D39" s="71">
        <v>129.03</v>
      </c>
      <c r="E39" s="71">
        <v>124.37</v>
      </c>
      <c r="F39" s="71">
        <f>H39/C39</f>
        <v>23.47698535158207</v>
      </c>
      <c r="G39" s="71">
        <f>H39/E39*1000</f>
        <v>9420.053067459998</v>
      </c>
      <c r="H39" s="71">
        <v>1171.572</v>
      </c>
      <c r="I39" s="67"/>
      <c r="J39" s="71">
        <v>124.433</v>
      </c>
      <c r="K39" s="71">
        <v>111.83</v>
      </c>
      <c r="L39" s="71">
        <v>417.14</v>
      </c>
      <c r="M39" s="71">
        <v>376.24</v>
      </c>
      <c r="N39" s="71">
        <f>P39/K39</f>
        <v>39.907046409729055</v>
      </c>
      <c r="O39" s="71">
        <f>P39/M39*1000</f>
        <v>11861.591005741016</v>
      </c>
      <c r="P39" s="72">
        <v>4462.805</v>
      </c>
      <c r="Q39" s="67">
        <f t="shared" si="0"/>
        <v>76760.246</v>
      </c>
      <c r="R39" s="77" t="s">
        <v>56</v>
      </c>
    </row>
    <row r="40" spans="1:18" s="2" customFormat="1" ht="12.75" customHeight="1">
      <c r="A40" s="78"/>
      <c r="B40" s="71"/>
      <c r="C40" s="71"/>
      <c r="D40" s="71"/>
      <c r="E40" s="71"/>
      <c r="F40" s="71"/>
      <c r="G40" s="71"/>
      <c r="H40" s="71"/>
      <c r="I40" s="67"/>
      <c r="J40" s="71"/>
      <c r="K40" s="71"/>
      <c r="L40" s="71"/>
      <c r="M40" s="71"/>
      <c r="N40" s="71"/>
      <c r="O40" s="71"/>
      <c r="P40" s="72"/>
      <c r="Q40" s="67">
        <f t="shared" si="0"/>
        <v>0</v>
      </c>
      <c r="R40" s="77"/>
    </row>
    <row r="41" spans="1:18" s="2" customFormat="1" ht="12.75" customHeight="1">
      <c r="A41" s="55" t="s">
        <v>57</v>
      </c>
      <c r="B41" s="71">
        <v>549.594</v>
      </c>
      <c r="C41" s="71">
        <v>533.738</v>
      </c>
      <c r="D41" s="71">
        <v>1384.15</v>
      </c>
      <c r="E41" s="71">
        <v>1344.01</v>
      </c>
      <c r="F41" s="71">
        <f>H41/C41</f>
        <v>29.704429888821853</v>
      </c>
      <c r="G41" s="71">
        <f>H41/E41*1000</f>
        <v>11796.328152320295</v>
      </c>
      <c r="H41" s="71">
        <v>15854.383</v>
      </c>
      <c r="I41" s="67"/>
      <c r="J41" s="71">
        <v>349.883</v>
      </c>
      <c r="K41" s="71">
        <v>339.679</v>
      </c>
      <c r="L41" s="71">
        <v>1073.82</v>
      </c>
      <c r="M41" s="71">
        <v>1051.68</v>
      </c>
      <c r="N41" s="71">
        <f>P41/K41</f>
        <v>34.44890322922524</v>
      </c>
      <c r="O41" s="71">
        <f>P41/M41*1000</f>
        <v>11126.548950251026</v>
      </c>
      <c r="P41" s="72">
        <v>11701.569</v>
      </c>
      <c r="Q41" s="67">
        <f t="shared" si="0"/>
        <v>201266.98679999998</v>
      </c>
      <c r="R41" s="77" t="s">
        <v>58</v>
      </c>
    </row>
    <row r="42" spans="1:18" s="2" customFormat="1" ht="12.75" customHeight="1">
      <c r="A42" s="55" t="s">
        <v>59</v>
      </c>
      <c r="B42" s="71">
        <v>12.109</v>
      </c>
      <c r="C42" s="71">
        <v>6.887</v>
      </c>
      <c r="D42" s="71">
        <v>26.23</v>
      </c>
      <c r="E42" s="71">
        <v>16.08</v>
      </c>
      <c r="F42" s="71">
        <f>H42/C42</f>
        <v>20.191810657761</v>
      </c>
      <c r="G42" s="71">
        <f>H42/E42*1000</f>
        <v>8648.072139303484</v>
      </c>
      <c r="H42" s="71">
        <v>139.061</v>
      </c>
      <c r="I42" s="67"/>
      <c r="J42" s="71">
        <v>1.736</v>
      </c>
      <c r="K42" s="71">
        <v>0.658</v>
      </c>
      <c r="L42" s="71">
        <v>3.87</v>
      </c>
      <c r="M42" s="71">
        <v>1.85</v>
      </c>
      <c r="N42" s="71">
        <f>P42/K42</f>
        <v>18.632218844984802</v>
      </c>
      <c r="O42" s="71">
        <f>P42/M42*1000</f>
        <v>6627.027027027027</v>
      </c>
      <c r="P42" s="72">
        <v>12.26</v>
      </c>
      <c r="Q42" s="67">
        <f t="shared" si="0"/>
        <v>210.872</v>
      </c>
      <c r="R42" s="77" t="s">
        <v>60</v>
      </c>
    </row>
    <row r="43" spans="1:18" s="2" customFormat="1" ht="12.75" customHeight="1">
      <c r="A43" s="55" t="s">
        <v>61</v>
      </c>
      <c r="B43" s="71">
        <v>97.706</v>
      </c>
      <c r="C43" s="71">
        <v>96.151</v>
      </c>
      <c r="D43" s="71">
        <v>264.58</v>
      </c>
      <c r="E43" s="71">
        <v>255.3</v>
      </c>
      <c r="F43" s="71">
        <f>H43/C43</f>
        <v>26.234776549385863</v>
      </c>
      <c r="G43" s="71">
        <f>H43/E43*1000</f>
        <v>9880.532706619662</v>
      </c>
      <c r="H43" s="71">
        <v>2522.5</v>
      </c>
      <c r="I43" s="67"/>
      <c r="J43" s="71">
        <v>37.28</v>
      </c>
      <c r="K43" s="71">
        <v>32.73</v>
      </c>
      <c r="L43" s="71">
        <v>99.4</v>
      </c>
      <c r="M43" s="71">
        <v>95.4</v>
      </c>
      <c r="N43" s="71">
        <f>P43/K43</f>
        <v>27.38399022303697</v>
      </c>
      <c r="O43" s="71">
        <f>P43/M43*1000</f>
        <v>9394.947589098532</v>
      </c>
      <c r="P43" s="72">
        <v>896.278</v>
      </c>
      <c r="Q43" s="67">
        <f t="shared" si="0"/>
        <v>15415.9816</v>
      </c>
      <c r="R43" s="77" t="s">
        <v>62</v>
      </c>
    </row>
    <row r="44" spans="1:18" s="2" customFormat="1" ht="12.75" customHeight="1">
      <c r="A44" s="55" t="s">
        <v>63</v>
      </c>
      <c r="B44" s="71">
        <v>0.58</v>
      </c>
      <c r="C44" s="71">
        <v>0.357</v>
      </c>
      <c r="D44" s="71">
        <v>1.3</v>
      </c>
      <c r="E44" s="71">
        <v>0.81</v>
      </c>
      <c r="F44" s="71">
        <f>H44/C44</f>
        <v>5.224089635854342</v>
      </c>
      <c r="G44" s="71">
        <f>H44/E44*1000</f>
        <v>2302.4691358024693</v>
      </c>
      <c r="H44" s="71">
        <v>1.865</v>
      </c>
      <c r="I44" s="67"/>
      <c r="J44" s="71">
        <v>0.352</v>
      </c>
      <c r="K44" s="71">
        <v>0.352</v>
      </c>
      <c r="L44" s="71">
        <v>0.7</v>
      </c>
      <c r="M44" s="71">
        <v>0.7</v>
      </c>
      <c r="N44" s="71">
        <f>P44/K44</f>
        <v>15.000000000000002</v>
      </c>
      <c r="O44" s="71">
        <f>P44/M44*1000</f>
        <v>7542.857142857144</v>
      </c>
      <c r="P44" s="72">
        <v>5.28</v>
      </c>
      <c r="Q44" s="67">
        <f t="shared" si="0"/>
        <v>90.816</v>
      </c>
      <c r="R44" s="77" t="s">
        <v>64</v>
      </c>
    </row>
    <row r="45" spans="1:18" s="2" customFormat="1" ht="12.75" customHeight="1">
      <c r="A45" s="55" t="s">
        <v>65</v>
      </c>
      <c r="B45" s="71">
        <v>13.6</v>
      </c>
      <c r="C45" s="71">
        <v>9.4</v>
      </c>
      <c r="D45" s="71">
        <v>29.9</v>
      </c>
      <c r="E45" s="71">
        <v>20.9</v>
      </c>
      <c r="F45" s="71">
        <f>H45/C45</f>
        <v>17.382978723404257</v>
      </c>
      <c r="G45" s="71">
        <f>H45/E45*1000</f>
        <v>7818.181818181819</v>
      </c>
      <c r="H45" s="71">
        <v>163.4</v>
      </c>
      <c r="I45" s="67"/>
      <c r="J45" s="71">
        <v>152.96</v>
      </c>
      <c r="K45" s="71">
        <v>126.32</v>
      </c>
      <c r="L45" s="71">
        <v>641</v>
      </c>
      <c r="M45" s="71">
        <v>558</v>
      </c>
      <c r="N45" s="71">
        <f>P45/K45</f>
        <v>44.15975300823306</v>
      </c>
      <c r="O45" s="71">
        <f>P45/M45*1000</f>
        <v>9996.881720430109</v>
      </c>
      <c r="P45" s="72">
        <v>5578.26</v>
      </c>
      <c r="Q45" s="67">
        <f t="shared" si="0"/>
        <v>95946.072</v>
      </c>
      <c r="R45" s="77" t="s">
        <v>97</v>
      </c>
    </row>
    <row r="46" spans="1:18" s="2" customFormat="1" ht="12.75" customHeight="1">
      <c r="A46" s="55"/>
      <c r="B46" s="71"/>
      <c r="C46" s="71"/>
      <c r="D46" s="71"/>
      <c r="E46" s="71"/>
      <c r="F46" s="71"/>
      <c r="G46" s="71"/>
      <c r="H46" s="71"/>
      <c r="I46" s="67"/>
      <c r="J46" s="71"/>
      <c r="K46" s="71"/>
      <c r="L46" s="71"/>
      <c r="M46" s="71"/>
      <c r="N46" s="71"/>
      <c r="O46" s="71"/>
      <c r="P46" s="72"/>
      <c r="Q46" s="67">
        <f t="shared" si="0"/>
        <v>0</v>
      </c>
      <c r="R46" s="77"/>
    </row>
    <row r="47" spans="1:18" s="2" customFormat="1" ht="12.75" customHeight="1">
      <c r="A47" s="55" t="s">
        <v>66</v>
      </c>
      <c r="B47" s="71">
        <v>1.908</v>
      </c>
      <c r="C47" s="71">
        <v>0.533</v>
      </c>
      <c r="D47" s="71">
        <v>4.6</v>
      </c>
      <c r="E47" s="71">
        <v>1.5</v>
      </c>
      <c r="F47" s="71">
        <f>H47/C47</f>
        <v>20.596622889305813</v>
      </c>
      <c r="G47" s="71">
        <f>H47/E47*1000</f>
        <v>7318.666666666666</v>
      </c>
      <c r="H47" s="71">
        <v>10.978</v>
      </c>
      <c r="I47" s="67"/>
      <c r="J47" s="71">
        <v>4.314</v>
      </c>
      <c r="K47" s="71">
        <v>4.314</v>
      </c>
      <c r="L47" s="71">
        <v>13.5</v>
      </c>
      <c r="M47" s="71">
        <v>13.5</v>
      </c>
      <c r="N47" s="71">
        <f>P47/K47</f>
        <v>26.453407510431155</v>
      </c>
      <c r="O47" s="71">
        <f>P47/M47*1000</f>
        <v>8453.333333333334</v>
      </c>
      <c r="P47" s="72">
        <v>114.12</v>
      </c>
      <c r="Q47" s="67">
        <f t="shared" si="0"/>
        <v>1962.864</v>
      </c>
      <c r="R47" s="77" t="s">
        <v>67</v>
      </c>
    </row>
    <row r="48" spans="1:18" s="2" customFormat="1" ht="12.75" customHeight="1">
      <c r="A48" s="55" t="s">
        <v>68</v>
      </c>
      <c r="B48" s="71">
        <v>5.05</v>
      </c>
      <c r="C48" s="71">
        <v>3.6</v>
      </c>
      <c r="D48" s="71">
        <v>10.9</v>
      </c>
      <c r="E48" s="71">
        <v>8.9</v>
      </c>
      <c r="F48" s="71">
        <f>H48/C48</f>
        <v>27.833333333333332</v>
      </c>
      <c r="G48" s="71">
        <f>H48/E48*1000</f>
        <v>11258.426966292134</v>
      </c>
      <c r="H48" s="71">
        <v>100.2</v>
      </c>
      <c r="I48" s="67"/>
      <c r="J48" s="71">
        <v>11.4</v>
      </c>
      <c r="K48" s="71">
        <v>6.71</v>
      </c>
      <c r="L48" s="71">
        <v>36</v>
      </c>
      <c r="M48" s="71">
        <v>21.5</v>
      </c>
      <c r="N48" s="71">
        <f>P48/K48</f>
        <v>25.52160953800298</v>
      </c>
      <c r="O48" s="71">
        <f>P48/M48*1000</f>
        <v>7965.116279069767</v>
      </c>
      <c r="P48" s="72">
        <v>171.25</v>
      </c>
      <c r="Q48" s="67">
        <f t="shared" si="0"/>
        <v>2945.5</v>
      </c>
      <c r="R48" s="77" t="s">
        <v>69</v>
      </c>
    </row>
    <row r="49" spans="1:18" s="2" customFormat="1" ht="12.75" customHeight="1">
      <c r="A49" s="55" t="s">
        <v>70</v>
      </c>
      <c r="B49" s="71">
        <v>3.85</v>
      </c>
      <c r="C49" s="71">
        <v>2.8</v>
      </c>
      <c r="D49" s="71">
        <v>11</v>
      </c>
      <c r="E49" s="71">
        <v>8</v>
      </c>
      <c r="F49" s="71">
        <f>H49/C49</f>
        <v>20.625</v>
      </c>
      <c r="G49" s="71">
        <f>H49/E49*1000</f>
        <v>7218.75</v>
      </c>
      <c r="H49" s="71">
        <v>57.75</v>
      </c>
      <c r="I49" s="67"/>
      <c r="J49" s="71">
        <v>14.12</v>
      </c>
      <c r="K49" s="71">
        <v>14.12</v>
      </c>
      <c r="L49" s="71">
        <v>44</v>
      </c>
      <c r="M49" s="71">
        <v>44</v>
      </c>
      <c r="N49" s="71">
        <f>P49/K49</f>
        <v>25.490084985835697</v>
      </c>
      <c r="O49" s="71">
        <f>P49/M49*1000</f>
        <v>8180</v>
      </c>
      <c r="P49" s="72">
        <v>359.92</v>
      </c>
      <c r="Q49" s="67">
        <f t="shared" si="0"/>
        <v>6190.624</v>
      </c>
      <c r="R49" s="77" t="s">
        <v>71</v>
      </c>
    </row>
    <row r="50" spans="1:18" s="2" customFormat="1" ht="12.75" customHeight="1">
      <c r="A50" s="55" t="s">
        <v>72</v>
      </c>
      <c r="B50" s="71">
        <v>26.444</v>
      </c>
      <c r="C50" s="71">
        <v>22.725</v>
      </c>
      <c r="D50" s="71">
        <v>73.61</v>
      </c>
      <c r="E50" s="71">
        <v>65.19</v>
      </c>
      <c r="F50" s="71">
        <f>H50/C50</f>
        <v>19.776369636963697</v>
      </c>
      <c r="G50" s="71">
        <f>H50/E50*1000</f>
        <v>6893.971468016567</v>
      </c>
      <c r="H50" s="71">
        <v>449.418</v>
      </c>
      <c r="I50" s="67"/>
      <c r="J50" s="71">
        <v>38.403</v>
      </c>
      <c r="K50" s="71">
        <v>29.84</v>
      </c>
      <c r="L50" s="71">
        <v>121.99</v>
      </c>
      <c r="M50" s="71">
        <v>94.98</v>
      </c>
      <c r="N50" s="71">
        <f>P50/K50</f>
        <v>17.188840482573724</v>
      </c>
      <c r="O50" s="71">
        <f>P50/M50*1000</f>
        <v>5400.242156243418</v>
      </c>
      <c r="P50" s="72">
        <v>512.915</v>
      </c>
      <c r="Q50" s="67">
        <f t="shared" si="0"/>
        <v>8822.138</v>
      </c>
      <c r="R50" s="77" t="s">
        <v>73</v>
      </c>
    </row>
    <row r="51" spans="1:18" s="2" customFormat="1" ht="12.75" customHeight="1">
      <c r="A51" s="55" t="s">
        <v>74</v>
      </c>
      <c r="B51" s="71">
        <v>42.43</v>
      </c>
      <c r="C51" s="71">
        <v>41.18</v>
      </c>
      <c r="D51" s="71">
        <v>108.76</v>
      </c>
      <c r="E51" s="71">
        <v>105.35</v>
      </c>
      <c r="F51" s="71">
        <f>H51/C51</f>
        <v>20.28071879553181</v>
      </c>
      <c r="G51" s="71">
        <f>H51/E51*1000</f>
        <v>7927.479829140959</v>
      </c>
      <c r="H51" s="71">
        <v>835.16</v>
      </c>
      <c r="I51" s="67"/>
      <c r="J51" s="71">
        <v>12.1</v>
      </c>
      <c r="K51" s="71">
        <v>7.013</v>
      </c>
      <c r="L51" s="71">
        <v>38.06</v>
      </c>
      <c r="M51" s="71">
        <v>22.35</v>
      </c>
      <c r="N51" s="71">
        <f>P51/K51</f>
        <v>17.967916726080137</v>
      </c>
      <c r="O51" s="71">
        <f>P51/M51*1000</f>
        <v>5637.986577181207</v>
      </c>
      <c r="P51" s="72">
        <v>126.009</v>
      </c>
      <c r="Q51" s="67">
        <f t="shared" si="0"/>
        <v>2167.3547999999996</v>
      </c>
      <c r="R51" s="77" t="s">
        <v>75</v>
      </c>
    </row>
    <row r="52" spans="1:18" s="2" customFormat="1" ht="12.75" customHeight="1">
      <c r="A52" s="55" t="s">
        <v>76</v>
      </c>
      <c r="B52" s="71">
        <v>0</v>
      </c>
      <c r="C52" s="71">
        <v>0</v>
      </c>
      <c r="D52" s="71">
        <v>0</v>
      </c>
      <c r="E52" s="71">
        <v>0</v>
      </c>
      <c r="F52" s="71" t="s">
        <v>95</v>
      </c>
      <c r="G52" s="71" t="s">
        <v>95</v>
      </c>
      <c r="H52" s="71">
        <v>0</v>
      </c>
      <c r="I52" s="67"/>
      <c r="J52" s="71">
        <v>0</v>
      </c>
      <c r="K52" s="71">
        <v>0</v>
      </c>
      <c r="L52" s="71">
        <v>0</v>
      </c>
      <c r="M52" s="71">
        <v>0</v>
      </c>
      <c r="N52" s="71" t="s">
        <v>95</v>
      </c>
      <c r="O52" s="71" t="s">
        <v>95</v>
      </c>
      <c r="P52" s="72">
        <v>0</v>
      </c>
      <c r="Q52" s="67">
        <f t="shared" si="0"/>
        <v>0</v>
      </c>
      <c r="R52" s="77" t="s">
        <v>77</v>
      </c>
    </row>
    <row r="53" spans="1:18" s="2" customFormat="1" ht="12.75" customHeight="1">
      <c r="A53" s="55"/>
      <c r="B53" s="71"/>
      <c r="C53" s="71"/>
      <c r="D53" s="71"/>
      <c r="E53" s="71"/>
      <c r="F53" s="71"/>
      <c r="G53" s="71"/>
      <c r="H53" s="71"/>
      <c r="I53" s="67"/>
      <c r="J53" s="71"/>
      <c r="K53" s="71"/>
      <c r="L53" s="71"/>
      <c r="M53" s="71"/>
      <c r="N53" s="71"/>
      <c r="O53" s="71"/>
      <c r="P53" s="72"/>
      <c r="Q53" s="67">
        <f t="shared" si="0"/>
        <v>0</v>
      </c>
      <c r="R53" s="77"/>
    </row>
    <row r="54" spans="1:18" s="2" customFormat="1" ht="12.75" customHeight="1">
      <c r="A54" s="55" t="s">
        <v>78</v>
      </c>
      <c r="B54" s="71">
        <v>0</v>
      </c>
      <c r="C54" s="71">
        <v>0</v>
      </c>
      <c r="D54" s="71">
        <v>0</v>
      </c>
      <c r="E54" s="71">
        <v>0</v>
      </c>
      <c r="F54" s="71" t="s">
        <v>95</v>
      </c>
      <c r="G54" s="71" t="s">
        <v>95</v>
      </c>
      <c r="H54" s="71">
        <v>0</v>
      </c>
      <c r="I54" s="67"/>
      <c r="J54" s="71">
        <v>0.16</v>
      </c>
      <c r="K54" s="71">
        <v>0.096</v>
      </c>
      <c r="L54" s="71">
        <v>0.5</v>
      </c>
      <c r="M54" s="71">
        <v>0.3</v>
      </c>
      <c r="N54" s="71">
        <f>P54/K54</f>
        <v>20</v>
      </c>
      <c r="O54" s="71">
        <f>P54/M54*1000</f>
        <v>6400</v>
      </c>
      <c r="P54" s="72">
        <v>1.92</v>
      </c>
      <c r="Q54" s="67">
        <f t="shared" si="0"/>
        <v>33.024</v>
      </c>
      <c r="R54" s="77" t="s">
        <v>79</v>
      </c>
    </row>
    <row r="55" spans="1:18" s="2" customFormat="1" ht="12.75" customHeight="1">
      <c r="A55" s="55" t="s">
        <v>80</v>
      </c>
      <c r="B55" s="71">
        <v>0</v>
      </c>
      <c r="C55" s="71">
        <v>0</v>
      </c>
      <c r="D55" s="71">
        <v>0</v>
      </c>
      <c r="E55" s="71">
        <v>0</v>
      </c>
      <c r="F55" s="71" t="s">
        <v>95</v>
      </c>
      <c r="G55" s="71" t="s">
        <v>95</v>
      </c>
      <c r="H55" s="71">
        <v>0</v>
      </c>
      <c r="I55" s="67"/>
      <c r="J55" s="71">
        <v>0</v>
      </c>
      <c r="K55" s="71">
        <v>0</v>
      </c>
      <c r="L55" s="71">
        <v>0</v>
      </c>
      <c r="M55" s="71">
        <v>0</v>
      </c>
      <c r="N55" s="71" t="s">
        <v>95</v>
      </c>
      <c r="O55" s="71" t="s">
        <v>95</v>
      </c>
      <c r="P55" s="72">
        <v>0</v>
      </c>
      <c r="Q55" s="67">
        <f t="shared" si="0"/>
        <v>0</v>
      </c>
      <c r="R55" s="77" t="s">
        <v>81</v>
      </c>
    </row>
    <row r="56" spans="1:18" s="2" customFormat="1" ht="12.75" customHeight="1">
      <c r="A56" s="55" t="s">
        <v>82</v>
      </c>
      <c r="B56" s="71">
        <v>1.19</v>
      </c>
      <c r="C56" s="71">
        <v>1.1</v>
      </c>
      <c r="D56" s="71">
        <v>3.05</v>
      </c>
      <c r="E56" s="71">
        <v>2.75</v>
      </c>
      <c r="F56" s="71">
        <f>H56/C56</f>
        <v>29.999999999999996</v>
      </c>
      <c r="G56" s="71">
        <f>H56/E56*1000</f>
        <v>12000</v>
      </c>
      <c r="H56" s="71">
        <v>33</v>
      </c>
      <c r="I56" s="67"/>
      <c r="J56" s="71">
        <v>0.36</v>
      </c>
      <c r="K56" s="71">
        <v>0.36</v>
      </c>
      <c r="L56" s="71">
        <v>1.2</v>
      </c>
      <c r="M56" s="71">
        <v>1.2</v>
      </c>
      <c r="N56" s="71">
        <f>P56/K56</f>
        <v>60.00000000000001</v>
      </c>
      <c r="O56" s="71">
        <f>P56/M56*1000</f>
        <v>18000.000000000004</v>
      </c>
      <c r="P56" s="72">
        <v>21.6</v>
      </c>
      <c r="Q56" s="67">
        <f t="shared" si="0"/>
        <v>371.52</v>
      </c>
      <c r="R56" s="77" t="s">
        <v>83</v>
      </c>
    </row>
    <row r="57" spans="1:18" s="2" customFormat="1" ht="12.75" customHeight="1">
      <c r="A57" s="55" t="s">
        <v>84</v>
      </c>
      <c r="B57" s="71">
        <v>0</v>
      </c>
      <c r="C57" s="71">
        <v>0</v>
      </c>
      <c r="D57" s="71">
        <v>0</v>
      </c>
      <c r="E57" s="71">
        <v>0</v>
      </c>
      <c r="F57" s="71" t="s">
        <v>95</v>
      </c>
      <c r="G57" s="71" t="s">
        <v>95</v>
      </c>
      <c r="H57" s="71">
        <v>0</v>
      </c>
      <c r="I57" s="67"/>
      <c r="J57" s="71">
        <v>0</v>
      </c>
      <c r="K57" s="71">
        <v>0</v>
      </c>
      <c r="L57" s="71">
        <v>0</v>
      </c>
      <c r="M57" s="71">
        <v>0</v>
      </c>
      <c r="N57" s="71" t="s">
        <v>95</v>
      </c>
      <c r="O57" s="71" t="s">
        <v>95</v>
      </c>
      <c r="P57" s="72">
        <v>0</v>
      </c>
      <c r="Q57" s="67">
        <f t="shared" si="0"/>
        <v>0</v>
      </c>
      <c r="R57" s="77" t="s">
        <v>85</v>
      </c>
    </row>
    <row r="58" spans="1:18" s="2" customFormat="1" ht="12.75" customHeight="1">
      <c r="A58" s="55" t="s">
        <v>86</v>
      </c>
      <c r="B58" s="71">
        <v>0</v>
      </c>
      <c r="C58" s="71">
        <v>0</v>
      </c>
      <c r="D58" s="71">
        <v>0</v>
      </c>
      <c r="E58" s="71">
        <v>0</v>
      </c>
      <c r="F58" s="71" t="s">
        <v>95</v>
      </c>
      <c r="G58" s="71" t="s">
        <v>95</v>
      </c>
      <c r="H58" s="79">
        <v>0</v>
      </c>
      <c r="I58" s="67"/>
      <c r="J58" s="71">
        <v>0</v>
      </c>
      <c r="K58" s="71">
        <v>0</v>
      </c>
      <c r="L58" s="71">
        <v>0</v>
      </c>
      <c r="M58" s="71">
        <v>0</v>
      </c>
      <c r="N58" s="71" t="s">
        <v>95</v>
      </c>
      <c r="O58" s="71" t="s">
        <v>95</v>
      </c>
      <c r="P58" s="72">
        <v>0</v>
      </c>
      <c r="Q58" s="67">
        <f t="shared" si="0"/>
        <v>0</v>
      </c>
      <c r="R58" s="77" t="s">
        <v>87</v>
      </c>
    </row>
    <row r="59" spans="1:18" s="2" customFormat="1" ht="12.75" customHeight="1">
      <c r="A59" s="80"/>
      <c r="B59" s="81"/>
      <c r="C59" s="81"/>
      <c r="D59" s="81"/>
      <c r="E59" s="81"/>
      <c r="F59" s="81"/>
      <c r="G59" s="81"/>
      <c r="H59" s="81"/>
      <c r="I59" s="18"/>
      <c r="J59" s="81"/>
      <c r="K59" s="81"/>
      <c r="L59" s="81"/>
      <c r="M59" s="81"/>
      <c r="N59" s="81"/>
      <c r="O59" s="81"/>
      <c r="P59" s="38"/>
      <c r="Q59" s="81"/>
      <c r="R59" s="82"/>
    </row>
    <row r="60" spans="1:18" s="2" customFormat="1" ht="12.75" customHeight="1">
      <c r="A60" s="83" t="s">
        <v>98</v>
      </c>
      <c r="B60" s="84"/>
      <c r="C60" s="84"/>
      <c r="D60" s="84"/>
      <c r="E60" s="84"/>
      <c r="F60" s="84"/>
      <c r="G60" s="84"/>
      <c r="H60" s="84"/>
      <c r="I60" s="85"/>
      <c r="J60" s="83" t="s">
        <v>99</v>
      </c>
      <c r="K60" s="85"/>
      <c r="L60" s="85"/>
      <c r="M60" s="85"/>
      <c r="N60" s="85"/>
      <c r="O60" s="85"/>
      <c r="P60" s="85"/>
      <c r="Q60" s="85"/>
      <c r="R60" s="85"/>
    </row>
    <row r="61" spans="1:9" s="12" customFormat="1" ht="13.5" customHeight="1">
      <c r="A61" s="86"/>
      <c r="I61" s="86"/>
    </row>
    <row r="62" s="86" customFormat="1" ht="11.25" customHeight="1"/>
    <row r="63" spans="9:18" s="86" customFormat="1" ht="9" customHeight="1"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="86" customFormat="1" ht="9" customHeight="1"/>
    <row r="65" s="86" customFormat="1" ht="15.75"/>
  </sheetData>
  <mergeCells count="6">
    <mergeCell ref="A7:A8"/>
    <mergeCell ref="R7:R8"/>
    <mergeCell ref="J2:R2"/>
    <mergeCell ref="A2:H2"/>
    <mergeCell ref="A3:H3"/>
    <mergeCell ref="J3:R3"/>
  </mergeCells>
  <printOptions/>
  <pageMargins left="0.31496062992125984" right="0.31496062992125984" top="0.5511811023622047" bottom="0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2002-07-08T01:47:49Z</dcterms:created>
  <dcterms:modified xsi:type="dcterms:W3CDTF">2002-07-08T01:47:49Z</dcterms:modified>
  <cp:category/>
  <cp:version/>
  <cp:contentType/>
  <cp:contentStatus/>
</cp:coreProperties>
</file>