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 梅、荔枝" sheetId="1" r:id="rId1"/>
  </sheets>
  <definedNames/>
  <calcPr fullCalcOnLoad="1"/>
</workbook>
</file>

<file path=xl/sharedStrings.xml><?xml version="1.0" encoding="utf-8"?>
<sst xmlns="http://schemas.openxmlformats.org/spreadsheetml/2006/main" count="173" uniqueCount="100">
  <si>
    <t xml:space="preserve">AG. STATISTICS YEARBOOK 2001     111   </t>
  </si>
  <si>
    <t>5.  Fruit</t>
  </si>
  <si>
    <r>
      <t xml:space="preserve">         (12) </t>
    </r>
    <r>
      <rPr>
        <sz val="10"/>
        <rFont val="標楷體"/>
        <family val="4"/>
      </rPr>
      <t>梅、荔枝</t>
    </r>
  </si>
  <si>
    <t xml:space="preserve">   (12) Japanese Apricot, Lichees</t>
  </si>
  <si>
    <t>梅</t>
  </si>
  <si>
    <t>Japanese Apricot</t>
  </si>
  <si>
    <t>Lichees</t>
  </si>
  <si>
    <t>種植株數</t>
  </si>
  <si>
    <t>收穫株數</t>
  </si>
  <si>
    <t>種植面積</t>
  </si>
  <si>
    <t>收穫面積</t>
  </si>
  <si>
    <t>每株產量</t>
  </si>
  <si>
    <t>每公頃產量</t>
  </si>
  <si>
    <t>Year, District</t>
  </si>
  <si>
    <t>Number of</t>
  </si>
  <si>
    <t>Plants</t>
  </si>
  <si>
    <t>Planted</t>
  </si>
  <si>
    <t>Harvested</t>
  </si>
  <si>
    <t>Yield per</t>
  </si>
  <si>
    <t>Area</t>
  </si>
  <si>
    <t>Plant</t>
  </si>
  <si>
    <t>Yield per ha</t>
  </si>
  <si>
    <t>Production</t>
  </si>
  <si>
    <t>千株</t>
  </si>
  <si>
    <t>公頃</t>
  </si>
  <si>
    <t>公斤</t>
  </si>
  <si>
    <t>公噸</t>
  </si>
  <si>
    <t>1,000plants</t>
  </si>
  <si>
    <t>ha</t>
  </si>
  <si>
    <t>kg</t>
  </si>
  <si>
    <t>m.t.</t>
  </si>
  <si>
    <t xml:space="preserve">               1991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</si>
  <si>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</si>
  <si>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</si>
  <si>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</si>
  <si>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</si>
  <si>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</si>
  <si>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</si>
  <si>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</si>
  <si>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</si>
  <si>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</si>
  <si>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</si>
  <si>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>臺        北        市</t>
  </si>
  <si>
    <t>-</t>
  </si>
  <si>
    <t>高        雄        市</t>
  </si>
  <si>
    <t xml:space="preserve"> Kaohsiung Municipality</t>
  </si>
  <si>
    <t>臺   灣   省   合   計</t>
  </si>
  <si>
    <t xml:space="preserve"> Taiwan Province</t>
  </si>
  <si>
    <t>臺       北       縣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</si>
  <si>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</si>
  <si>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</si>
  <si>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</si>
  <si>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</si>
  <si>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</si>
  <si>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</si>
  <si>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</si>
  <si>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</si>
  <si>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</si>
  <si>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</si>
  <si>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</si>
  <si>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</si>
  <si>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</si>
  <si>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</si>
  <si>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</si>
  <si>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</si>
  <si>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</si>
  <si>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</si>
  <si>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</si>
  <si>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</si>
  <si>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</si>
  <si>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</si>
  <si>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</si>
  <si>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</si>
  <si>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</si>
  <si>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</si>
  <si>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</si>
  <si>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</si>
  <si>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</si>
  <si>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</si>
  <si>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 xml:space="preserve"> Keelung City</t>
  </si>
  <si>
    <t>新       竹       市</t>
  </si>
  <si>
    <t xml:space="preserve"> Hsinchu City</t>
  </si>
  <si>
    <t>臺       中       市</t>
  </si>
  <si>
    <t xml:space="preserve"> Taichung City</t>
  </si>
  <si>
    <t>嘉       義       市</t>
  </si>
  <si>
    <t xml:space="preserve"> Chiayi City</t>
  </si>
  <si>
    <t>臺       南       市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</si>
  <si>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</si>
  <si>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110     90</t>
    </r>
    <r>
      <rPr>
        <sz val="8"/>
        <rFont val="標楷體"/>
        <family val="4"/>
      </rPr>
      <t>年農業統計年報</t>
    </r>
  </si>
  <si>
    <r>
      <t xml:space="preserve">   5.  </t>
    </r>
    <r>
      <rPr>
        <sz val="14"/>
        <rFont val="標楷體"/>
        <family val="4"/>
      </rPr>
      <t>果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品</t>
    </r>
  </si>
  <si>
    <r>
      <t>荔</t>
    </r>
    <r>
      <rPr>
        <sz val="8"/>
        <rFont val="Times New Roman"/>
        <family val="1"/>
      </rPr>
      <t xml:space="preserve">                        </t>
    </r>
    <r>
      <rPr>
        <sz val="8"/>
        <rFont val="標楷體"/>
        <family val="4"/>
      </rPr>
      <t>枝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</si>
  <si>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</si>
  <si>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量</t>
    </r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</si>
  <si>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</si>
  <si>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81               </t>
    </r>
    <r>
      <rPr>
        <sz val="8"/>
        <rFont val="標楷體"/>
        <family val="4"/>
      </rPr>
      <t>年</t>
    </r>
  </si>
  <si>
    <t xml:space="preserve"> Taipei Municipality</t>
  </si>
  <si>
    <t xml:space="preserve"> Taipei Hsien</t>
  </si>
  <si>
    <t xml:space="preserve"> Chiayi Hsien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</si>
  <si>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</si>
  <si>
    <t xml:space="preserve">   Source :  COA, Central Taiwan Division.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</si>
</sst>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0_ "/>
    <numFmt numFmtId="179" formatCode="0;[Red]0"/>
    <numFmt numFmtId="180" formatCode="_(* #\ ##0.00_);_(* \(#\ ##0.00\);_(* &quot;-&quot;??_);_(@_)"/>
    <numFmt numFmtId="181" formatCode="_(* #\ ##0_);_(* \(#\ ##0\);_(* &quot;-&quot;??_);_(@_)"/>
    <numFmt numFmtId="182" formatCode="_-* #,##0_-;\-* #,##0_-;_-* &quot;-&quot;??_-;_-@_-"/>
    <numFmt numFmtId="183" formatCode="0_);[Red]\(0\)"/>
    <numFmt numFmtId="184" formatCode="_(* #\ ##0\ _);_(* \(#\ ##0\ \);_(* &quot;-&quot;??_);_(@_)"/>
    <numFmt numFmtId="185" formatCode="_(* #\ ##0_);_(* \(#\ ##0\);_(* &quot;-&quot;_);_(@_)"/>
    <numFmt numFmtId="186" formatCode="_-* #\ ##0_-;\-* #\ ##0_-;_-* &quot;-&quot;_-;_-@_-"/>
    <numFmt numFmtId="187" formatCode="0.00_);[Red]\(0.00\)"/>
    <numFmt numFmtId="188" formatCode="m&quot;月&quot;d&quot;日&quot;"/>
    <numFmt numFmtId="189" formatCode="0.000_);[Red]\(0.000\)"/>
    <numFmt numFmtId="190" formatCode="0.00_ "/>
    <numFmt numFmtId="191" formatCode="0.000_ "/>
    <numFmt numFmtId="192" formatCode="#,##0.000_);[Red]\(#,##0.000\)"/>
    <numFmt numFmtId="193" formatCode="_-* #,##0.000_-;\-* #,##0.000_-;_-* &quot;-&quot;???_-;_-@_-"/>
  </numFmts>
  <fonts count="16">
    <font>
      <sz val="12"/>
      <name val="新細明體"/>
      <family val="0"/>
    </font>
    <font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sz val="5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華康楷書體W5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19" applyFont="1" applyAlignment="1">
      <alignment vertical="center"/>
      <protection/>
    </xf>
    <xf numFmtId="0" fontId="3" fillId="0" borderId="0" xfId="0" applyFont="1" applyAlignment="1" applyProtection="1">
      <alignment horizontal="right"/>
      <protection locked="0"/>
    </xf>
    <xf numFmtId="0" fontId="7" fillId="0" borderId="0" xfId="18" applyFont="1" applyAlignment="1">
      <alignment horizontal="center" vertical="top"/>
      <protection/>
    </xf>
    <xf numFmtId="0" fontId="7" fillId="0" borderId="0" xfId="19" applyFont="1" applyAlignment="1">
      <alignment vertical="center"/>
      <protection/>
    </xf>
    <xf numFmtId="0" fontId="7" fillId="0" borderId="0" xfId="21" applyFont="1" applyAlignment="1">
      <alignment horizontal="center" vertical="top"/>
      <protection/>
    </xf>
    <xf numFmtId="0" fontId="9" fillId="0" borderId="0" xfId="21" applyFont="1" applyAlignment="1">
      <alignment horizontal="center"/>
      <protection/>
    </xf>
    <xf numFmtId="0" fontId="9" fillId="0" borderId="0" xfId="19" applyFont="1" applyAlignment="1">
      <alignment vertical="center"/>
      <protection/>
    </xf>
    <xf numFmtId="0" fontId="9" fillId="0" borderId="0" xfId="20" applyFont="1" applyAlignment="1">
      <alignment horizontal="center"/>
      <protection/>
    </xf>
    <xf numFmtId="0" fontId="3" fillId="0" borderId="1" xfId="19" applyFont="1" applyBorder="1" applyAlignment="1">
      <alignment vertical="center"/>
      <protection/>
    </xf>
    <xf numFmtId="0" fontId="3" fillId="0" borderId="0" xfId="19" applyFont="1" applyBorder="1" applyAlignment="1">
      <alignment vertical="center"/>
      <protection/>
    </xf>
    <xf numFmtId="0" fontId="3" fillId="0" borderId="0" xfId="19" applyFont="1" applyAlignment="1">
      <alignment vertical="center"/>
      <protection/>
    </xf>
    <xf numFmtId="0" fontId="5" fillId="0" borderId="2" xfId="19" applyFont="1" applyBorder="1" applyAlignment="1">
      <alignment vertical="center"/>
      <protection/>
    </xf>
    <xf numFmtId="0" fontId="4" fillId="0" borderId="0" xfId="19" applyFont="1" applyBorder="1" applyAlignment="1">
      <alignment horizontal="centerContinuous" vertical="center"/>
      <protection/>
    </xf>
    <xf numFmtId="0" fontId="5" fillId="0" borderId="0" xfId="19" applyFont="1" applyAlignment="1">
      <alignment horizontal="centerContinuous" vertical="center"/>
      <protection/>
    </xf>
    <xf numFmtId="0" fontId="5" fillId="0" borderId="0" xfId="19" applyFont="1" applyBorder="1" applyAlignment="1">
      <alignment horizontal="centerContinuous" vertical="center"/>
      <protection/>
    </xf>
    <xf numFmtId="0" fontId="5" fillId="0" borderId="3" xfId="19" applyFont="1" applyBorder="1" applyAlignment="1">
      <alignment horizontal="centerContinuous" vertical="center"/>
      <protection/>
    </xf>
    <xf numFmtId="0" fontId="5" fillId="0" borderId="0" xfId="19" applyFont="1" applyBorder="1" applyAlignment="1">
      <alignment vertical="center"/>
      <protection/>
    </xf>
    <xf numFmtId="0" fontId="5" fillId="0" borderId="2" xfId="19" applyFont="1" applyBorder="1" applyAlignment="1">
      <alignment horizontal="centerContinuous" vertical="center"/>
      <protection/>
    </xf>
    <xf numFmtId="0" fontId="5" fillId="0" borderId="4" xfId="19" applyFont="1" applyBorder="1" applyAlignment="1">
      <alignment horizontal="centerContinuous" vertical="center"/>
      <protection/>
    </xf>
    <xf numFmtId="0" fontId="5" fillId="0" borderId="5" xfId="19" applyFont="1" applyBorder="1" applyAlignment="1">
      <alignment horizontal="centerContinuous" vertical="center"/>
      <protection/>
    </xf>
    <xf numFmtId="0" fontId="5" fillId="0" borderId="6" xfId="19" applyFont="1" applyBorder="1" applyAlignment="1">
      <alignment horizontal="centerContinuous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19" applyFont="1" applyBorder="1" applyAlignment="1">
      <alignment horizontal="center" vertical="center"/>
      <protection/>
    </xf>
    <xf numFmtId="0" fontId="4" fillId="0" borderId="2" xfId="19" applyFont="1" applyBorder="1" applyAlignment="1">
      <alignment horizontal="center" vertical="center"/>
      <protection/>
    </xf>
    <xf numFmtId="0" fontId="4" fillId="0" borderId="0" xfId="19" applyFont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5" fillId="0" borderId="3" xfId="19" applyFont="1" applyBorder="1" applyAlignment="1">
      <alignment horizontal="center" vertical="center"/>
      <protection/>
    </xf>
    <xf numFmtId="0" fontId="5" fillId="0" borderId="3" xfId="19" applyFont="1" applyBorder="1" applyAlignment="1">
      <alignment vertical="center"/>
      <protection/>
    </xf>
    <xf numFmtId="0" fontId="0" fillId="0" borderId="7" xfId="0" applyBorder="1" applyAlignment="1">
      <alignment vertical="center"/>
    </xf>
    <xf numFmtId="0" fontId="5" fillId="0" borderId="0" xfId="19" applyFont="1" applyBorder="1" applyAlignment="1">
      <alignment horizontal="center" vertical="center"/>
      <protection/>
    </xf>
    <xf numFmtId="0" fontId="5" fillId="0" borderId="3" xfId="19" applyFont="1" applyBorder="1" applyAlignment="1" quotePrefix="1">
      <alignment horizontal="center" vertical="center"/>
      <protection/>
    </xf>
    <xf numFmtId="0" fontId="5" fillId="0" borderId="2" xfId="19" applyFont="1" applyBorder="1" applyAlignment="1">
      <alignment horizontal="center" vertical="center"/>
      <protection/>
    </xf>
    <xf numFmtId="0" fontId="5" fillId="0" borderId="8" xfId="19" applyFont="1" applyBorder="1" applyAlignment="1">
      <alignment vertical="center"/>
      <protection/>
    </xf>
    <xf numFmtId="0" fontId="5" fillId="0" borderId="9" xfId="19" applyFont="1" applyBorder="1" applyAlignment="1">
      <alignment horizontal="center" vertical="center"/>
      <protection/>
    </xf>
    <xf numFmtId="0" fontId="5" fillId="0" borderId="8" xfId="19" applyFont="1" applyBorder="1" applyAlignment="1">
      <alignment horizontal="center" vertical="center"/>
      <protection/>
    </xf>
    <xf numFmtId="0" fontId="5" fillId="0" borderId="1" xfId="19" applyFont="1" applyBorder="1" applyAlignment="1">
      <alignment horizontal="center" vertical="center"/>
      <protection/>
    </xf>
    <xf numFmtId="0" fontId="10" fillId="0" borderId="2" xfId="19" applyFont="1" applyBorder="1" applyAlignment="1">
      <alignment vertical="center"/>
      <protection/>
    </xf>
    <xf numFmtId="0" fontId="11" fillId="0" borderId="0" xfId="19" applyFont="1" applyAlignment="1">
      <alignment horizontal="right" vertical="center"/>
      <protection/>
    </xf>
    <xf numFmtId="0" fontId="11" fillId="0" borderId="0" xfId="19" applyFont="1" applyBorder="1" applyAlignment="1">
      <alignment horizontal="right" vertical="center"/>
      <protection/>
    </xf>
    <xf numFmtId="0" fontId="10" fillId="0" borderId="0" xfId="19" applyFont="1" applyBorder="1" applyAlignment="1">
      <alignment horizontal="right" vertical="center"/>
      <protection/>
    </xf>
    <xf numFmtId="0" fontId="11" fillId="0" borderId="2" xfId="19" applyFont="1" applyBorder="1" applyAlignment="1">
      <alignment horizontal="right" vertical="center"/>
      <protection/>
    </xf>
    <xf numFmtId="0" fontId="10" fillId="0" borderId="0" xfId="19" applyFont="1" applyAlignment="1">
      <alignment vertical="center"/>
      <protection/>
    </xf>
    <xf numFmtId="0" fontId="10" fillId="0" borderId="0" xfId="19" applyFont="1" applyAlignment="1">
      <alignment horizontal="right" vertical="center"/>
      <protection/>
    </xf>
    <xf numFmtId="0" fontId="10" fillId="0" borderId="2" xfId="19" applyFont="1" applyBorder="1" applyAlignment="1">
      <alignment horizontal="right" vertical="center"/>
      <protection/>
    </xf>
    <xf numFmtId="0" fontId="12" fillId="0" borderId="2" xfId="19" applyFont="1" applyBorder="1" applyAlignment="1">
      <alignment vertical="center"/>
      <protection/>
    </xf>
    <xf numFmtId="0" fontId="12" fillId="0" borderId="0" xfId="19" applyFont="1" applyBorder="1" applyAlignment="1">
      <alignment horizontal="right" vertical="center"/>
      <protection/>
    </xf>
    <xf numFmtId="0" fontId="12" fillId="0" borderId="0" xfId="19" applyFont="1" applyAlignment="1">
      <alignment horizontal="right" vertical="center"/>
      <protection/>
    </xf>
    <xf numFmtId="0" fontId="12" fillId="0" borderId="2" xfId="19" applyFont="1" applyBorder="1" applyAlignment="1">
      <alignment horizontal="right" vertical="center"/>
      <protection/>
    </xf>
    <xf numFmtId="0" fontId="12" fillId="0" borderId="0" xfId="19" applyFont="1" applyAlignment="1">
      <alignment vertical="center"/>
      <protection/>
    </xf>
    <xf numFmtId="0" fontId="4" fillId="0" borderId="2" xfId="21" applyFont="1" applyBorder="1" applyAlignment="1">
      <alignment horizontal="center" vertical="center"/>
      <protection/>
    </xf>
    <xf numFmtId="177" fontId="5" fillId="0" borderId="0" xfId="19" applyNumberFormat="1" applyFont="1" applyAlignment="1" applyProtection="1">
      <alignment horizontal="right" vertical="center"/>
      <protection locked="0"/>
    </xf>
    <xf numFmtId="177" fontId="5" fillId="0" borderId="0" xfId="19" applyNumberFormat="1" applyFont="1" applyBorder="1" applyAlignment="1" applyProtection="1">
      <alignment horizontal="right" vertical="center"/>
      <protection locked="0"/>
    </xf>
    <xf numFmtId="177" fontId="5" fillId="0" borderId="2" xfId="19" applyNumberFormat="1" applyFont="1" applyBorder="1" applyAlignment="1" applyProtection="1">
      <alignment horizontal="right" vertical="center"/>
      <protection locked="0"/>
    </xf>
    <xf numFmtId="0" fontId="5" fillId="0" borderId="0" xfId="19" applyFont="1" applyAlignment="1" quotePrefix="1">
      <alignment horizontal="left" vertical="center" indent="1"/>
      <protection/>
    </xf>
    <xf numFmtId="0" fontId="4" fillId="0" borderId="2" xfId="17" applyFont="1" applyBorder="1" applyAlignment="1">
      <alignment horizontal="center"/>
      <protection/>
    </xf>
    <xf numFmtId="0" fontId="5" fillId="0" borderId="0" xfId="16" applyFont="1" applyAlignment="1" quotePrefix="1">
      <alignment horizontal="left" indent="1"/>
      <protection/>
    </xf>
    <xf numFmtId="0" fontId="5" fillId="0" borderId="2" xfId="16" applyFont="1" applyBorder="1" applyAlignment="1" quotePrefix="1">
      <alignment horizontal="center"/>
      <protection/>
    </xf>
    <xf numFmtId="0" fontId="5" fillId="0" borderId="2" xfId="16" applyFont="1" applyBorder="1" applyAlignment="1" applyProtection="1" quotePrefix="1">
      <alignment horizontal="center"/>
      <protection locked="0"/>
    </xf>
    <xf numFmtId="0" fontId="13" fillId="0" borderId="2" xfId="16" applyFont="1" applyBorder="1" applyAlignment="1" quotePrefix="1">
      <alignment horizontal="center"/>
      <protection/>
    </xf>
    <xf numFmtId="177" fontId="13" fillId="0" borderId="0" xfId="19" applyNumberFormat="1" applyFont="1" applyAlignment="1" applyProtection="1">
      <alignment horizontal="right" vertical="center"/>
      <protection locked="0"/>
    </xf>
    <xf numFmtId="186" fontId="13" fillId="0" borderId="2" xfId="19" applyNumberFormat="1" applyFont="1" applyBorder="1" applyAlignment="1" applyProtection="1">
      <alignment horizontal="right" vertical="justify"/>
      <protection locked="0"/>
    </xf>
    <xf numFmtId="186" fontId="13" fillId="0" borderId="0" xfId="19" applyNumberFormat="1" applyFont="1" applyAlignment="1" applyProtection="1">
      <alignment horizontal="right" vertical="justify"/>
      <protection locked="0"/>
    </xf>
    <xf numFmtId="0" fontId="13" fillId="0" borderId="0" xfId="16" applyFont="1" applyAlignment="1" quotePrefix="1">
      <alignment horizontal="left" indent="1"/>
      <protection/>
    </xf>
    <xf numFmtId="0" fontId="13" fillId="0" borderId="0" xfId="19" applyFont="1" applyAlignment="1">
      <alignment vertical="center"/>
      <protection/>
    </xf>
    <xf numFmtId="0" fontId="5" fillId="0" borderId="2" xfId="19" applyFont="1" applyBorder="1" applyAlignment="1" quotePrefix="1">
      <alignment vertical="center"/>
      <protection/>
    </xf>
    <xf numFmtId="186" fontId="5" fillId="0" borderId="0" xfId="19" applyNumberFormat="1" applyFont="1" applyAlignment="1" applyProtection="1">
      <alignment horizontal="right" vertical="justify"/>
      <protection locked="0"/>
    </xf>
    <xf numFmtId="186" fontId="5" fillId="0" borderId="0" xfId="19" applyNumberFormat="1" applyFont="1" applyAlignment="1">
      <alignment vertical="center"/>
      <protection/>
    </xf>
    <xf numFmtId="186" fontId="5" fillId="0" borderId="2" xfId="19" applyNumberFormat="1" applyFont="1" applyBorder="1" applyAlignment="1" applyProtection="1">
      <alignment horizontal="right" vertical="justify"/>
      <protection locked="0"/>
    </xf>
    <xf numFmtId="0" fontId="5" fillId="0" borderId="0" xfId="19" applyFont="1" applyAlignment="1">
      <alignment horizontal="left" vertical="center" indent="1"/>
      <protection/>
    </xf>
    <xf numFmtId="0" fontId="5" fillId="0" borderId="7" xfId="21" applyFont="1" applyBorder="1" applyAlignment="1" applyProtection="1">
      <alignment horizontal="left" vertical="center" indent="1"/>
      <protection locked="0"/>
    </xf>
    <xf numFmtId="0" fontId="5" fillId="0" borderId="7" xfId="21" applyFont="1" applyBorder="1" applyAlignment="1" applyProtection="1">
      <alignment horizontal="left" vertical="center" indent="2"/>
      <protection locked="0"/>
    </xf>
    <xf numFmtId="0" fontId="4" fillId="0" borderId="2" xfId="21" applyFont="1" applyBorder="1" applyAlignment="1">
      <alignment horizontal="left" vertical="center" indent="1"/>
      <protection/>
    </xf>
    <xf numFmtId="186" fontId="5" fillId="0" borderId="0" xfId="19" applyNumberFormat="1" applyFont="1" applyBorder="1" applyAlignment="1" applyProtection="1">
      <alignment horizontal="right" vertical="justify"/>
      <protection locked="0"/>
    </xf>
    <xf numFmtId="0" fontId="14" fillId="0" borderId="8" xfId="19" applyFont="1" applyBorder="1" applyAlignment="1">
      <alignment vertical="center"/>
      <protection/>
    </xf>
    <xf numFmtId="41" fontId="5" fillId="0" borderId="1" xfId="19" applyNumberFormat="1" applyFont="1" applyBorder="1" applyAlignment="1">
      <alignment vertical="center"/>
      <protection/>
    </xf>
    <xf numFmtId="41" fontId="5" fillId="0" borderId="0" xfId="19" applyNumberFormat="1" applyFont="1" applyBorder="1" applyAlignment="1">
      <alignment vertical="center"/>
      <protection/>
    </xf>
    <xf numFmtId="41" fontId="5" fillId="0" borderId="8" xfId="19" applyNumberFormat="1" applyFont="1" applyBorder="1" applyAlignment="1">
      <alignment vertical="center"/>
      <protection/>
    </xf>
    <xf numFmtId="0" fontId="5" fillId="0" borderId="1" xfId="19" applyFont="1" applyBorder="1" applyAlignment="1">
      <alignment horizontal="left" vertical="center" indent="1"/>
      <protection/>
    </xf>
    <xf numFmtId="0" fontId="5" fillId="0" borderId="0" xfId="15" applyFont="1">
      <alignment/>
      <protection/>
    </xf>
    <xf numFmtId="0" fontId="5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4" fillId="0" borderId="0" xfId="19" applyFont="1" applyAlignment="1">
      <alignment vertical="center"/>
      <protection/>
    </xf>
    <xf numFmtId="0" fontId="14" fillId="0" borderId="0" xfId="19" applyFont="1">
      <alignment/>
      <protection/>
    </xf>
  </cellXfs>
  <cellStyles count="13">
    <cellStyle name="Normal" xfId="0"/>
    <cellStyle name="一般_26e" xfId="15"/>
    <cellStyle name="一般_26G" xfId="16"/>
    <cellStyle name="一般_26J" xfId="17"/>
    <cellStyle name="一般_276" xfId="18"/>
    <cellStyle name="一般_27C" xfId="19"/>
    <cellStyle name="一般_27G" xfId="20"/>
    <cellStyle name="一般_27H" xfId="21"/>
    <cellStyle name="Comma" xfId="22"/>
    <cellStyle name="Comma [0]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workbookViewId="0" topLeftCell="A1">
      <selection activeCell="A3" sqref="A3:H3"/>
    </sheetView>
  </sheetViews>
  <sheetFormatPr defaultColWidth="9.00390625" defaultRowHeight="16.5"/>
  <cols>
    <col min="1" max="1" width="19.25390625" style="85" customWidth="1"/>
    <col min="2" max="8" width="9.125" style="85" customWidth="1"/>
    <col min="9" max="9" width="16.125" style="85" customWidth="1"/>
    <col min="10" max="16" width="9.125" style="85" customWidth="1"/>
    <col min="17" max="17" width="9.125" style="85" hidden="1" customWidth="1"/>
    <col min="18" max="18" width="19.625" style="85" customWidth="1"/>
    <col min="19" max="16384" width="9.75390625" style="85" customWidth="1"/>
  </cols>
  <sheetData>
    <row r="1" spans="1:18" s="2" customFormat="1" ht="10.5" customHeight="1">
      <c r="A1" s="1" t="s">
        <v>88</v>
      </c>
      <c r="O1" s="3"/>
      <c r="R1" s="3" t="s">
        <v>0</v>
      </c>
    </row>
    <row r="2" spans="1:18" s="5" customFormat="1" ht="27" customHeight="1">
      <c r="A2" s="4" t="s">
        <v>89</v>
      </c>
      <c r="B2" s="4"/>
      <c r="C2" s="4"/>
      <c r="D2" s="4"/>
      <c r="E2" s="4"/>
      <c r="F2" s="4"/>
      <c r="G2" s="4"/>
      <c r="H2" s="4"/>
      <c r="J2" s="6" t="s">
        <v>1</v>
      </c>
      <c r="K2" s="6"/>
      <c r="L2" s="6"/>
      <c r="M2" s="6"/>
      <c r="N2" s="6"/>
      <c r="O2" s="6"/>
      <c r="P2" s="6"/>
      <c r="Q2" s="6"/>
      <c r="R2" s="6"/>
    </row>
    <row r="3" spans="1:18" s="8" customFormat="1" ht="18" customHeight="1">
      <c r="A3" s="7" t="s">
        <v>2</v>
      </c>
      <c r="B3" s="7"/>
      <c r="C3" s="7"/>
      <c r="D3" s="7"/>
      <c r="E3" s="7"/>
      <c r="F3" s="7"/>
      <c r="G3" s="7"/>
      <c r="H3" s="7"/>
      <c r="J3" s="9" t="s">
        <v>3</v>
      </c>
      <c r="K3" s="9"/>
      <c r="L3" s="9"/>
      <c r="M3" s="9"/>
      <c r="N3" s="9"/>
      <c r="O3" s="9"/>
      <c r="P3" s="9"/>
      <c r="Q3" s="9"/>
      <c r="R3" s="9"/>
    </row>
    <row r="4" spans="1:18" s="12" customFormat="1" ht="10.5" customHeight="1">
      <c r="A4" s="10"/>
      <c r="B4" s="10"/>
      <c r="C4" s="10"/>
      <c r="D4" s="10"/>
      <c r="E4" s="10"/>
      <c r="F4" s="10"/>
      <c r="G4" s="10"/>
      <c r="H4" s="10"/>
      <c r="I4" s="11"/>
      <c r="J4" s="10"/>
      <c r="K4" s="10"/>
      <c r="L4" s="10"/>
      <c r="M4" s="10"/>
      <c r="N4" s="10"/>
      <c r="O4" s="10"/>
      <c r="P4" s="10"/>
      <c r="Q4" s="10"/>
      <c r="R4" s="10"/>
    </row>
    <row r="5" spans="1:18" s="2" customFormat="1" ht="9.75" customHeight="1">
      <c r="A5" s="13"/>
      <c r="B5" s="14" t="s">
        <v>4</v>
      </c>
      <c r="C5" s="15"/>
      <c r="D5" s="15"/>
      <c r="E5" s="16"/>
      <c r="F5" s="15"/>
      <c r="G5" s="15"/>
      <c r="H5" s="17"/>
      <c r="I5" s="18"/>
      <c r="J5" s="14" t="s">
        <v>90</v>
      </c>
      <c r="K5" s="15"/>
      <c r="L5" s="15"/>
      <c r="M5" s="16"/>
      <c r="N5" s="15"/>
      <c r="O5" s="15"/>
      <c r="P5" s="19"/>
      <c r="Q5" s="16"/>
      <c r="R5" s="18"/>
    </row>
    <row r="6" spans="1:18" s="2" customFormat="1" ht="9.75" customHeight="1">
      <c r="A6" s="13"/>
      <c r="B6" s="20" t="s">
        <v>5</v>
      </c>
      <c r="C6" s="20"/>
      <c r="D6" s="20"/>
      <c r="E6" s="20"/>
      <c r="F6" s="20"/>
      <c r="G6" s="20"/>
      <c r="H6" s="21"/>
      <c r="I6" s="18"/>
      <c r="J6" s="20" t="s">
        <v>6</v>
      </c>
      <c r="K6" s="20"/>
      <c r="L6" s="20"/>
      <c r="M6" s="20"/>
      <c r="N6" s="20"/>
      <c r="O6" s="20"/>
      <c r="P6" s="22"/>
      <c r="Q6" s="16"/>
      <c r="R6" s="18"/>
    </row>
    <row r="7" spans="1:18" s="2" customFormat="1" ht="9.75" customHeight="1">
      <c r="A7" s="23" t="s">
        <v>91</v>
      </c>
      <c r="B7" s="24" t="s">
        <v>7</v>
      </c>
      <c r="C7" s="24" t="s">
        <v>8</v>
      </c>
      <c r="D7" s="24" t="s">
        <v>9</v>
      </c>
      <c r="E7" s="24" t="s">
        <v>10</v>
      </c>
      <c r="F7" s="24" t="s">
        <v>11</v>
      </c>
      <c r="G7" s="24" t="s">
        <v>12</v>
      </c>
      <c r="H7" s="24" t="s">
        <v>92</v>
      </c>
      <c r="I7" s="18"/>
      <c r="J7" s="24" t="s">
        <v>7</v>
      </c>
      <c r="K7" s="24" t="s">
        <v>8</v>
      </c>
      <c r="L7" s="24" t="s">
        <v>9</v>
      </c>
      <c r="M7" s="24" t="s">
        <v>10</v>
      </c>
      <c r="N7" s="24" t="s">
        <v>11</v>
      </c>
      <c r="O7" s="24" t="s">
        <v>12</v>
      </c>
      <c r="P7" s="25" t="s">
        <v>92</v>
      </c>
      <c r="Q7" s="26"/>
      <c r="R7" s="27" t="s">
        <v>13</v>
      </c>
    </row>
    <row r="8" spans="1:18" s="2" customFormat="1" ht="9.75" customHeight="1">
      <c r="A8" s="28"/>
      <c r="B8" s="29" t="s">
        <v>14</v>
      </c>
      <c r="C8" s="29" t="s">
        <v>14</v>
      </c>
      <c r="D8" s="30"/>
      <c r="E8" s="29"/>
      <c r="F8" s="29"/>
      <c r="G8" s="29"/>
      <c r="H8" s="30"/>
      <c r="I8" s="18"/>
      <c r="J8" s="29" t="s">
        <v>14</v>
      </c>
      <c r="K8" s="29" t="s">
        <v>14</v>
      </c>
      <c r="L8" s="30"/>
      <c r="M8" s="29"/>
      <c r="N8" s="29"/>
      <c r="O8" s="29"/>
      <c r="P8" s="13"/>
      <c r="Q8" s="18"/>
      <c r="R8" s="31"/>
    </row>
    <row r="9" spans="1:18" s="2" customFormat="1" ht="9.75" customHeight="1">
      <c r="A9" s="13"/>
      <c r="B9" s="29" t="s">
        <v>15</v>
      </c>
      <c r="C9" s="29" t="s">
        <v>15</v>
      </c>
      <c r="D9" s="29" t="s">
        <v>16</v>
      </c>
      <c r="E9" s="29" t="s">
        <v>17</v>
      </c>
      <c r="F9" s="29" t="s">
        <v>18</v>
      </c>
      <c r="G9" s="29"/>
      <c r="H9" s="30"/>
      <c r="I9" s="18"/>
      <c r="J9" s="29" t="s">
        <v>15</v>
      </c>
      <c r="K9" s="29" t="s">
        <v>15</v>
      </c>
      <c r="L9" s="29" t="s">
        <v>16</v>
      </c>
      <c r="M9" s="29" t="s">
        <v>17</v>
      </c>
      <c r="N9" s="29" t="s">
        <v>18</v>
      </c>
      <c r="O9" s="29"/>
      <c r="P9" s="13"/>
      <c r="Q9" s="18"/>
      <c r="R9" s="32"/>
    </row>
    <row r="10" spans="1:18" s="2" customFormat="1" ht="8.25" customHeight="1">
      <c r="A10" s="13"/>
      <c r="B10" s="29" t="s">
        <v>16</v>
      </c>
      <c r="C10" s="29" t="s">
        <v>17</v>
      </c>
      <c r="D10" s="29" t="s">
        <v>19</v>
      </c>
      <c r="E10" s="29" t="s">
        <v>19</v>
      </c>
      <c r="F10" s="33" t="s">
        <v>20</v>
      </c>
      <c r="G10" s="29" t="s">
        <v>21</v>
      </c>
      <c r="H10" s="29" t="s">
        <v>22</v>
      </c>
      <c r="I10" s="18"/>
      <c r="J10" s="29" t="s">
        <v>16</v>
      </c>
      <c r="K10" s="29" t="s">
        <v>17</v>
      </c>
      <c r="L10" s="29" t="s">
        <v>19</v>
      </c>
      <c r="M10" s="29" t="s">
        <v>19</v>
      </c>
      <c r="N10" s="33" t="s">
        <v>20</v>
      </c>
      <c r="O10" s="29" t="s">
        <v>21</v>
      </c>
      <c r="P10" s="34" t="s">
        <v>22</v>
      </c>
      <c r="Q10" s="32"/>
      <c r="R10" s="32"/>
    </row>
    <row r="11" spans="1:18" s="2" customFormat="1" ht="3" customHeight="1">
      <c r="A11" s="35"/>
      <c r="B11" s="36"/>
      <c r="C11" s="36"/>
      <c r="D11" s="36"/>
      <c r="E11" s="36"/>
      <c r="F11" s="36"/>
      <c r="G11" s="36"/>
      <c r="H11" s="36"/>
      <c r="I11" s="18"/>
      <c r="J11" s="36"/>
      <c r="K11" s="36"/>
      <c r="L11" s="36"/>
      <c r="M11" s="36"/>
      <c r="N11" s="36"/>
      <c r="O11" s="36"/>
      <c r="P11" s="37"/>
      <c r="Q11" s="38"/>
      <c r="R11" s="38"/>
    </row>
    <row r="12" spans="1:18" s="44" customFormat="1" ht="9" customHeight="1">
      <c r="A12" s="39"/>
      <c r="B12" s="40" t="s">
        <v>23</v>
      </c>
      <c r="C12" s="40" t="s">
        <v>23</v>
      </c>
      <c r="D12" s="40" t="s">
        <v>24</v>
      </c>
      <c r="E12" s="40" t="s">
        <v>24</v>
      </c>
      <c r="F12" s="40" t="s">
        <v>25</v>
      </c>
      <c r="G12" s="40" t="s">
        <v>25</v>
      </c>
      <c r="H12" s="41" t="s">
        <v>26</v>
      </c>
      <c r="I12" s="42"/>
      <c r="J12" s="40" t="s">
        <v>23</v>
      </c>
      <c r="K12" s="40" t="s">
        <v>23</v>
      </c>
      <c r="L12" s="40" t="s">
        <v>24</v>
      </c>
      <c r="M12" s="40" t="s">
        <v>24</v>
      </c>
      <c r="N12" s="40" t="s">
        <v>25</v>
      </c>
      <c r="O12" s="40" t="s">
        <v>25</v>
      </c>
      <c r="P12" s="43" t="s">
        <v>26</v>
      </c>
      <c r="Q12" s="41"/>
      <c r="R12" s="42"/>
    </row>
    <row r="13" spans="1:18" s="44" customFormat="1" ht="7.5" customHeight="1">
      <c r="A13" s="39"/>
      <c r="B13" s="45" t="s">
        <v>27</v>
      </c>
      <c r="C13" s="45" t="s">
        <v>27</v>
      </c>
      <c r="D13" s="45" t="s">
        <v>28</v>
      </c>
      <c r="E13" s="45" t="s">
        <v>28</v>
      </c>
      <c r="F13" s="45" t="s">
        <v>29</v>
      </c>
      <c r="G13" s="45" t="s">
        <v>29</v>
      </c>
      <c r="H13" s="42" t="s">
        <v>30</v>
      </c>
      <c r="I13" s="42"/>
      <c r="J13" s="45" t="s">
        <v>27</v>
      </c>
      <c r="K13" s="45" t="s">
        <v>27</v>
      </c>
      <c r="L13" s="45" t="s">
        <v>28</v>
      </c>
      <c r="M13" s="45" t="s">
        <v>28</v>
      </c>
      <c r="N13" s="45" t="s">
        <v>29</v>
      </c>
      <c r="O13" s="45" t="s">
        <v>29</v>
      </c>
      <c r="P13" s="46" t="s">
        <v>30</v>
      </c>
      <c r="Q13" s="42"/>
      <c r="R13" s="42"/>
    </row>
    <row r="14" spans="1:18" s="51" customFormat="1" ht="5.25" customHeight="1">
      <c r="A14" s="47"/>
      <c r="B14" s="48"/>
      <c r="C14" s="48"/>
      <c r="D14" s="48"/>
      <c r="E14" s="48"/>
      <c r="F14" s="49"/>
      <c r="G14" s="49"/>
      <c r="H14" s="49"/>
      <c r="I14" s="48"/>
      <c r="J14" s="49"/>
      <c r="K14" s="49"/>
      <c r="L14" s="49"/>
      <c r="M14" s="49"/>
      <c r="N14" s="49"/>
      <c r="O14" s="49"/>
      <c r="P14" s="50"/>
      <c r="Q14" s="48"/>
      <c r="R14" s="48"/>
    </row>
    <row r="15" spans="1:18" s="2" customFormat="1" ht="9.75" customHeight="1" hidden="1">
      <c r="A15" s="52" t="e">
        <f>"民  國    "&amp;A16-1&amp;"        年"</f>
        <v>#VALUE!</v>
      </c>
      <c r="B15" s="53">
        <v>3420</v>
      </c>
      <c r="C15" s="53">
        <v>2901</v>
      </c>
      <c r="D15" s="53">
        <v>8990</v>
      </c>
      <c r="E15" s="53">
        <v>7970</v>
      </c>
      <c r="F15" s="53">
        <v>29</v>
      </c>
      <c r="G15" s="53">
        <v>10666</v>
      </c>
      <c r="H15" s="53">
        <v>85005</v>
      </c>
      <c r="I15" s="54"/>
      <c r="J15" s="53">
        <v>4590</v>
      </c>
      <c r="K15" s="53">
        <v>4364</v>
      </c>
      <c r="L15" s="53">
        <v>14707</v>
      </c>
      <c r="M15" s="53">
        <v>14073</v>
      </c>
      <c r="N15" s="53">
        <v>26</v>
      </c>
      <c r="O15" s="53">
        <v>8166</v>
      </c>
      <c r="P15" s="55">
        <v>114922</v>
      </c>
      <c r="Q15" s="54"/>
      <c r="R15" s="56" t="e">
        <f>"        "&amp;A16+1910</f>
        <v>#VALUE!</v>
      </c>
    </row>
    <row r="16" spans="1:18" s="2" customFormat="1" ht="9.75" customHeight="1" hidden="1">
      <c r="A16" s="57" t="s">
        <v>93</v>
      </c>
      <c r="B16" s="53">
        <v>3281</v>
      </c>
      <c r="C16" s="53">
        <v>2917</v>
      </c>
      <c r="D16" s="53">
        <v>9485</v>
      </c>
      <c r="E16" s="53">
        <v>8357</v>
      </c>
      <c r="F16" s="53">
        <v>21</v>
      </c>
      <c r="G16" s="53">
        <v>7384</v>
      </c>
      <c r="H16" s="53">
        <v>61705</v>
      </c>
      <c r="I16" s="53"/>
      <c r="J16" s="53">
        <v>5527</v>
      </c>
      <c r="K16" s="53">
        <v>5232</v>
      </c>
      <c r="L16" s="53">
        <v>14242</v>
      </c>
      <c r="M16" s="53">
        <v>13494</v>
      </c>
      <c r="N16" s="53">
        <v>26</v>
      </c>
      <c r="O16" s="53">
        <v>10055</v>
      </c>
      <c r="P16" s="55">
        <v>135672</v>
      </c>
      <c r="Q16" s="54"/>
      <c r="R16" s="58" t="s">
        <v>31</v>
      </c>
    </row>
    <row r="17" spans="1:18" s="2" customFormat="1" ht="9.75" customHeight="1">
      <c r="A17" s="57" t="s">
        <v>94</v>
      </c>
      <c r="B17" s="53">
        <v>3467</v>
      </c>
      <c r="C17" s="53">
        <v>3085</v>
      </c>
      <c r="D17" s="53">
        <v>9608</v>
      </c>
      <c r="E17" s="53">
        <v>8508</v>
      </c>
      <c r="F17" s="53">
        <v>22</v>
      </c>
      <c r="G17" s="53">
        <v>7971</v>
      </c>
      <c r="H17" s="53">
        <v>67807</v>
      </c>
      <c r="I17" s="53"/>
      <c r="J17" s="53">
        <v>4327</v>
      </c>
      <c r="K17" s="53">
        <v>4163</v>
      </c>
      <c r="L17" s="53">
        <v>13395</v>
      </c>
      <c r="M17" s="53">
        <v>12978</v>
      </c>
      <c r="N17" s="53">
        <v>24</v>
      </c>
      <c r="O17" s="53">
        <v>7558</v>
      </c>
      <c r="P17" s="55">
        <v>98096</v>
      </c>
      <c r="Q17" s="54"/>
      <c r="R17" s="58" t="s">
        <v>32</v>
      </c>
    </row>
    <row r="18" spans="1:18" s="2" customFormat="1" ht="9.75" customHeight="1">
      <c r="A18" s="59">
        <v>82</v>
      </c>
      <c r="B18" s="53">
        <v>3698</v>
      </c>
      <c r="C18" s="53">
        <v>3179</v>
      </c>
      <c r="D18" s="53">
        <v>10644</v>
      </c>
      <c r="E18" s="53">
        <v>9131</v>
      </c>
      <c r="F18" s="53">
        <v>15</v>
      </c>
      <c r="G18" s="53">
        <v>5227</v>
      </c>
      <c r="H18" s="53">
        <v>47722</v>
      </c>
      <c r="I18" s="53"/>
      <c r="J18" s="53">
        <v>4235</v>
      </c>
      <c r="K18" s="53">
        <v>4084</v>
      </c>
      <c r="L18" s="53">
        <v>13359</v>
      </c>
      <c r="M18" s="53">
        <v>12893</v>
      </c>
      <c r="N18" s="53">
        <v>24</v>
      </c>
      <c r="O18" s="53">
        <v>7634</v>
      </c>
      <c r="P18" s="55">
        <v>98443</v>
      </c>
      <c r="Q18" s="54"/>
      <c r="R18" s="58" t="s">
        <v>33</v>
      </c>
    </row>
    <row r="19" spans="1:18" s="2" customFormat="1" ht="9.75" customHeight="1">
      <c r="A19" s="59">
        <v>83</v>
      </c>
      <c r="B19" s="53">
        <v>3457</v>
      </c>
      <c r="C19" s="53">
        <v>2958</v>
      </c>
      <c r="D19" s="53">
        <v>10509</v>
      </c>
      <c r="E19" s="53">
        <v>9079</v>
      </c>
      <c r="F19" s="53">
        <v>24</v>
      </c>
      <c r="G19" s="53">
        <v>7878</v>
      </c>
      <c r="H19" s="53">
        <v>71517</v>
      </c>
      <c r="I19" s="53"/>
      <c r="J19" s="53">
        <v>4129</v>
      </c>
      <c r="K19" s="53">
        <v>4013</v>
      </c>
      <c r="L19" s="53">
        <v>12423</v>
      </c>
      <c r="M19" s="53">
        <v>12103</v>
      </c>
      <c r="N19" s="53">
        <v>30</v>
      </c>
      <c r="O19" s="53">
        <v>9808</v>
      </c>
      <c r="P19" s="55">
        <v>118711</v>
      </c>
      <c r="Q19" s="54"/>
      <c r="R19" s="58" t="s">
        <v>34</v>
      </c>
    </row>
    <row r="20" spans="1:18" s="2" customFormat="1" ht="9.75" customHeight="1">
      <c r="A20" s="59">
        <v>84</v>
      </c>
      <c r="B20" s="53">
        <v>3681</v>
      </c>
      <c r="C20" s="53">
        <v>3258</v>
      </c>
      <c r="D20" s="53">
        <v>10529</v>
      </c>
      <c r="E20" s="53">
        <v>9397</v>
      </c>
      <c r="F20" s="53">
        <v>12</v>
      </c>
      <c r="G20" s="53">
        <v>4046</v>
      </c>
      <c r="H20" s="53">
        <v>38022</v>
      </c>
      <c r="I20" s="53"/>
      <c r="J20" s="53">
        <v>3876</v>
      </c>
      <c r="K20" s="53">
        <v>3760</v>
      </c>
      <c r="L20" s="53">
        <v>12759</v>
      </c>
      <c r="M20" s="53">
        <v>12404</v>
      </c>
      <c r="N20" s="53">
        <v>27</v>
      </c>
      <c r="O20" s="53">
        <v>8168</v>
      </c>
      <c r="P20" s="55">
        <v>101317</v>
      </c>
      <c r="Q20" s="54"/>
      <c r="R20" s="58" t="s">
        <v>35</v>
      </c>
    </row>
    <row r="21" spans="1:18" s="2" customFormat="1" ht="9.75" customHeight="1">
      <c r="A21" s="59">
        <v>85</v>
      </c>
      <c r="B21" s="53">
        <v>3448</v>
      </c>
      <c r="C21" s="53">
        <v>3077</v>
      </c>
      <c r="D21" s="53">
        <v>10835</v>
      </c>
      <c r="E21" s="53">
        <v>9619</v>
      </c>
      <c r="F21" s="53">
        <v>29</v>
      </c>
      <c r="G21" s="53">
        <v>9409</v>
      </c>
      <c r="H21" s="53">
        <v>90505</v>
      </c>
      <c r="I21" s="53"/>
      <c r="J21" s="53">
        <v>3700</v>
      </c>
      <c r="K21" s="53">
        <v>3613</v>
      </c>
      <c r="L21" s="53">
        <v>12339</v>
      </c>
      <c r="M21" s="53">
        <v>12076</v>
      </c>
      <c r="N21" s="53">
        <v>27</v>
      </c>
      <c r="O21" s="53">
        <v>8075</v>
      </c>
      <c r="P21" s="55">
        <v>97490</v>
      </c>
      <c r="Q21" s="54"/>
      <c r="R21" s="58" t="s">
        <v>36</v>
      </c>
    </row>
    <row r="22" spans="1:18" s="2" customFormat="1" ht="6" customHeight="1">
      <c r="A22" s="59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5"/>
      <c r="Q22" s="54"/>
      <c r="R22" s="58"/>
    </row>
    <row r="23" spans="1:18" s="2" customFormat="1" ht="9.75" customHeight="1">
      <c r="A23" s="59">
        <v>86</v>
      </c>
      <c r="B23" s="53">
        <v>3274</v>
      </c>
      <c r="C23" s="53">
        <v>2999</v>
      </c>
      <c r="D23" s="53">
        <v>10388</v>
      </c>
      <c r="E23" s="53">
        <v>9441</v>
      </c>
      <c r="F23" s="53">
        <v>31</v>
      </c>
      <c r="G23" s="53">
        <v>9966</v>
      </c>
      <c r="H23" s="53">
        <v>94090</v>
      </c>
      <c r="I23" s="53"/>
      <c r="J23" s="53">
        <v>3852</v>
      </c>
      <c r="K23" s="53">
        <v>3764</v>
      </c>
      <c r="L23" s="53">
        <v>12191</v>
      </c>
      <c r="M23" s="53">
        <v>11933</v>
      </c>
      <c r="N23" s="53">
        <v>25</v>
      </c>
      <c r="O23" s="53">
        <v>7849</v>
      </c>
      <c r="P23" s="55">
        <v>93666</v>
      </c>
      <c r="Q23" s="54"/>
      <c r="R23" s="58" t="s">
        <v>37</v>
      </c>
    </row>
    <row r="24" spans="1:18" s="2" customFormat="1" ht="9.75" customHeight="1">
      <c r="A24" s="60">
        <v>87</v>
      </c>
      <c r="B24" s="53">
        <v>3276</v>
      </c>
      <c r="C24" s="53">
        <v>2975</v>
      </c>
      <c r="D24" s="53">
        <v>10428</v>
      </c>
      <c r="E24" s="53">
        <v>9354</v>
      </c>
      <c r="F24" s="53">
        <v>17</v>
      </c>
      <c r="G24" s="53">
        <v>5405</v>
      </c>
      <c r="H24" s="53">
        <v>50549</v>
      </c>
      <c r="I24" s="53"/>
      <c r="J24" s="53">
        <v>3738</v>
      </c>
      <c r="K24" s="53">
        <v>3664</v>
      </c>
      <c r="L24" s="53">
        <v>12051</v>
      </c>
      <c r="M24" s="53">
        <v>11824</v>
      </c>
      <c r="N24" s="53">
        <v>13</v>
      </c>
      <c r="O24" s="53">
        <v>4165</v>
      </c>
      <c r="P24" s="55">
        <v>49241</v>
      </c>
      <c r="Q24" s="54"/>
      <c r="R24" s="58" t="s">
        <v>38</v>
      </c>
    </row>
    <row r="25" spans="1:18" s="2" customFormat="1" ht="9.75" customHeight="1">
      <c r="A25" s="59">
        <v>88</v>
      </c>
      <c r="B25" s="53">
        <v>3088</v>
      </c>
      <c r="C25" s="53">
        <v>2881</v>
      </c>
      <c r="D25" s="53">
        <v>9526</v>
      </c>
      <c r="E25" s="53">
        <v>8823</v>
      </c>
      <c r="F25" s="53">
        <v>19</v>
      </c>
      <c r="G25" s="53">
        <v>6277</v>
      </c>
      <c r="H25" s="53">
        <v>55376</v>
      </c>
      <c r="I25" s="53"/>
      <c r="J25" s="53">
        <v>3871</v>
      </c>
      <c r="K25" s="53">
        <v>3373</v>
      </c>
      <c r="L25" s="53">
        <v>11961</v>
      </c>
      <c r="M25" s="53">
        <v>11580</v>
      </c>
      <c r="N25" s="53">
        <v>32</v>
      </c>
      <c r="O25" s="53">
        <v>9385</v>
      </c>
      <c r="P25" s="55">
        <v>108668</v>
      </c>
      <c r="Q25" s="54"/>
      <c r="R25" s="58" t="s">
        <v>39</v>
      </c>
    </row>
    <row r="26" spans="1:18" s="2" customFormat="1" ht="9.75" customHeight="1">
      <c r="A26" s="59">
        <v>89</v>
      </c>
      <c r="B26" s="53">
        <v>2910</v>
      </c>
      <c r="C26" s="53">
        <v>2809</v>
      </c>
      <c r="D26" s="53">
        <v>9442</v>
      </c>
      <c r="E26" s="53">
        <v>9100</v>
      </c>
      <c r="F26" s="53">
        <v>23</v>
      </c>
      <c r="G26" s="53">
        <v>6959</v>
      </c>
      <c r="H26" s="53">
        <v>63317</v>
      </c>
      <c r="I26" s="53"/>
      <c r="J26" s="53">
        <v>3464</v>
      </c>
      <c r="K26" s="53">
        <v>3254</v>
      </c>
      <c r="L26" s="53">
        <v>11928</v>
      </c>
      <c r="M26" s="53">
        <v>11198</v>
      </c>
      <c r="N26" s="53">
        <v>27</v>
      </c>
      <c r="O26" s="53">
        <v>7984</v>
      </c>
      <c r="P26" s="55">
        <v>89403</v>
      </c>
      <c r="Q26" s="54">
        <v>18000</v>
      </c>
      <c r="R26" s="58" t="s">
        <v>40</v>
      </c>
    </row>
    <row r="27" spans="1:18" s="66" customFormat="1" ht="9.75" customHeight="1">
      <c r="A27" s="61">
        <v>90</v>
      </c>
      <c r="B27" s="62">
        <f>B29+B31+B33</f>
        <v>2920.759</v>
      </c>
      <c r="C27" s="62">
        <f>C29+C31+C33</f>
        <v>2785.4220000000005</v>
      </c>
      <c r="D27" s="62">
        <f>D29+D31+D33</f>
        <v>9327.669999999998</v>
      </c>
      <c r="E27" s="62">
        <f>E29+E31+E33</f>
        <v>8845</v>
      </c>
      <c r="F27" s="62">
        <f>H27/C27</f>
        <v>20.08898328511801</v>
      </c>
      <c r="G27" s="62">
        <f>H27/E27*1000</f>
        <v>6326.319502543809</v>
      </c>
      <c r="H27" s="62">
        <f>H29+H31+H33</f>
        <v>55956.295999999995</v>
      </c>
      <c r="I27" s="62"/>
      <c r="J27" s="62">
        <f>J29+J31+J33</f>
        <v>3479.0489999999995</v>
      </c>
      <c r="K27" s="62">
        <f>K29+K31+K33</f>
        <v>3274.439999999999</v>
      </c>
      <c r="L27" s="62">
        <f>L29+L31+L33</f>
        <v>11888.739999999998</v>
      </c>
      <c r="M27" s="62">
        <f>M29+M31+M33</f>
        <v>11219.009999999998</v>
      </c>
      <c r="N27" s="62">
        <f>P27/K27</f>
        <v>24.17378147103017</v>
      </c>
      <c r="O27" s="62">
        <f>P27/M27*1000</f>
        <v>7055.48858589127</v>
      </c>
      <c r="P27" s="63">
        <f>P29+P31+P33</f>
        <v>79155.59700000001</v>
      </c>
      <c r="Q27" s="64">
        <f aca="true" t="shared" si="0" ref="Q27:Q58">P27*18000/1000</f>
        <v>1424800.7460000003</v>
      </c>
      <c r="R27" s="65" t="s">
        <v>41</v>
      </c>
    </row>
    <row r="28" spans="1:18" s="2" customFormat="1" ht="11.25">
      <c r="A28" s="67"/>
      <c r="B28" s="68"/>
      <c r="C28" s="68"/>
      <c r="D28" s="68"/>
      <c r="E28" s="68"/>
      <c r="F28" s="69"/>
      <c r="G28" s="68"/>
      <c r="H28" s="64"/>
      <c r="I28" s="64"/>
      <c r="J28" s="68"/>
      <c r="K28" s="68"/>
      <c r="L28" s="68"/>
      <c r="M28" s="68"/>
      <c r="N28" s="64"/>
      <c r="O28" s="64"/>
      <c r="P28" s="70"/>
      <c r="Q28" s="64">
        <f t="shared" si="0"/>
        <v>0</v>
      </c>
      <c r="R28" s="71"/>
    </row>
    <row r="29" spans="1:18" s="2" customFormat="1" ht="12.75" customHeight="1">
      <c r="A29" s="25" t="s">
        <v>42</v>
      </c>
      <c r="B29" s="68">
        <v>0</v>
      </c>
      <c r="C29" s="68">
        <v>0</v>
      </c>
      <c r="D29" s="68">
        <v>0</v>
      </c>
      <c r="E29" s="68">
        <v>0</v>
      </c>
      <c r="F29" s="68" t="s">
        <v>43</v>
      </c>
      <c r="G29" s="68" t="s">
        <v>43</v>
      </c>
      <c r="H29" s="68">
        <v>0</v>
      </c>
      <c r="I29" s="64"/>
      <c r="J29" s="68">
        <v>0</v>
      </c>
      <c r="K29" s="68">
        <v>0</v>
      </c>
      <c r="L29" s="68">
        <v>0</v>
      </c>
      <c r="M29" s="68">
        <v>0</v>
      </c>
      <c r="N29" s="68" t="s">
        <v>43</v>
      </c>
      <c r="O29" s="68" t="s">
        <v>43</v>
      </c>
      <c r="P29" s="70">
        <v>0</v>
      </c>
      <c r="Q29" s="64">
        <f t="shared" si="0"/>
        <v>0</v>
      </c>
      <c r="R29" s="72" t="s">
        <v>95</v>
      </c>
    </row>
    <row r="30" spans="1:18" s="2" customFormat="1" ht="12.75" customHeight="1">
      <c r="A30" s="34"/>
      <c r="B30" s="68"/>
      <c r="C30" s="68"/>
      <c r="D30" s="68"/>
      <c r="E30" s="68"/>
      <c r="F30" s="68"/>
      <c r="G30" s="68"/>
      <c r="H30" s="68"/>
      <c r="I30" s="64"/>
      <c r="J30" s="68"/>
      <c r="K30" s="68"/>
      <c r="L30" s="68"/>
      <c r="M30" s="68"/>
      <c r="N30" s="68"/>
      <c r="O30" s="68"/>
      <c r="P30" s="70"/>
      <c r="Q30" s="64">
        <f t="shared" si="0"/>
        <v>0</v>
      </c>
      <c r="R30" s="72"/>
    </row>
    <row r="31" spans="1:18" s="2" customFormat="1" ht="12.75" customHeight="1">
      <c r="A31" s="25" t="s">
        <v>44</v>
      </c>
      <c r="B31" s="68">
        <v>0</v>
      </c>
      <c r="C31" s="68">
        <v>0</v>
      </c>
      <c r="D31" s="68">
        <v>0</v>
      </c>
      <c r="E31" s="68">
        <v>0</v>
      </c>
      <c r="F31" s="68" t="s">
        <v>43</v>
      </c>
      <c r="G31" s="68" t="s">
        <v>43</v>
      </c>
      <c r="H31" s="68">
        <v>0</v>
      </c>
      <c r="I31" s="64"/>
      <c r="J31" s="68">
        <v>9</v>
      </c>
      <c r="K31" s="68">
        <v>6</v>
      </c>
      <c r="L31" s="68">
        <v>30.1</v>
      </c>
      <c r="M31" s="68">
        <v>28.5</v>
      </c>
      <c r="N31" s="68">
        <f>P31/K31</f>
        <v>25</v>
      </c>
      <c r="O31" s="68">
        <f>P31/M31*1000</f>
        <v>5263.1578947368425</v>
      </c>
      <c r="P31" s="70">
        <v>150</v>
      </c>
      <c r="Q31" s="64">
        <f t="shared" si="0"/>
        <v>2700</v>
      </c>
      <c r="R31" s="72" t="s">
        <v>45</v>
      </c>
    </row>
    <row r="32" spans="1:18" s="2" customFormat="1" ht="12.75" customHeight="1">
      <c r="A32" s="34"/>
      <c r="B32" s="68"/>
      <c r="C32" s="68"/>
      <c r="D32" s="68"/>
      <c r="E32" s="68"/>
      <c r="F32" s="68"/>
      <c r="G32" s="68"/>
      <c r="H32" s="68"/>
      <c r="I32" s="64"/>
      <c r="J32" s="68"/>
      <c r="K32" s="68"/>
      <c r="L32" s="68"/>
      <c r="M32" s="68"/>
      <c r="N32" s="68"/>
      <c r="O32" s="68"/>
      <c r="P32" s="70"/>
      <c r="Q32" s="64">
        <f t="shared" si="0"/>
        <v>0</v>
      </c>
      <c r="R32" s="72"/>
    </row>
    <row r="33" spans="1:18" s="2" customFormat="1" ht="12.75" customHeight="1">
      <c r="A33" s="25" t="s">
        <v>46</v>
      </c>
      <c r="B33" s="68">
        <f>SUM(B35:B58)</f>
        <v>2920.759</v>
      </c>
      <c r="C33" s="68">
        <f>SUM(C35:C58)</f>
        <v>2785.4220000000005</v>
      </c>
      <c r="D33" s="68">
        <f>SUM(D35:D58)</f>
        <v>9327.669999999998</v>
      </c>
      <c r="E33" s="68">
        <f>SUM(E35:E58)</f>
        <v>8845</v>
      </c>
      <c r="F33" s="68">
        <f>H33/C33</f>
        <v>20.08898328511801</v>
      </c>
      <c r="G33" s="68">
        <f>H33/E33*1000</f>
        <v>6326.319502543809</v>
      </c>
      <c r="H33" s="68">
        <f>SUM(H35:H58)</f>
        <v>55956.295999999995</v>
      </c>
      <c r="I33" s="64"/>
      <c r="J33" s="68">
        <f>SUM(J35:J58)</f>
        <v>3470.0489999999995</v>
      </c>
      <c r="K33" s="68">
        <f>SUM(K35:K58)</f>
        <v>3268.439999999999</v>
      </c>
      <c r="L33" s="68">
        <f>SUM(L35:L58)</f>
        <v>11858.639999999998</v>
      </c>
      <c r="M33" s="68">
        <f>SUM(M35:M58)</f>
        <v>11190.509999999998</v>
      </c>
      <c r="N33" s="68">
        <f>P33/K33</f>
        <v>24.172264750156046</v>
      </c>
      <c r="O33" s="68">
        <f>P33/M33*1000</f>
        <v>7060.053295158132</v>
      </c>
      <c r="P33" s="68">
        <f>SUM(P35:P58)</f>
        <v>79005.59700000001</v>
      </c>
      <c r="Q33" s="64">
        <f t="shared" si="0"/>
        <v>1422100.7460000003</v>
      </c>
      <c r="R33" s="72" t="s">
        <v>47</v>
      </c>
    </row>
    <row r="34" spans="1:18" s="2" customFormat="1" ht="12.75" customHeight="1">
      <c r="A34" s="34"/>
      <c r="B34" s="68"/>
      <c r="C34" s="68"/>
      <c r="D34" s="68"/>
      <c r="E34" s="68"/>
      <c r="F34" s="68"/>
      <c r="G34" s="68"/>
      <c r="H34" s="68"/>
      <c r="I34" s="64"/>
      <c r="J34" s="68"/>
      <c r="K34" s="68"/>
      <c r="L34" s="68"/>
      <c r="M34" s="68"/>
      <c r="N34" s="68"/>
      <c r="O34" s="68"/>
      <c r="P34" s="70"/>
      <c r="Q34" s="64">
        <f t="shared" si="0"/>
        <v>0</v>
      </c>
      <c r="R34" s="72"/>
    </row>
    <row r="35" spans="1:18" s="2" customFormat="1" ht="12.75" customHeight="1">
      <c r="A35" s="52" t="s">
        <v>48</v>
      </c>
      <c r="B35" s="68">
        <v>2.043</v>
      </c>
      <c r="C35" s="68">
        <v>1.115</v>
      </c>
      <c r="D35" s="68">
        <v>5.5</v>
      </c>
      <c r="E35" s="68">
        <v>3</v>
      </c>
      <c r="F35" s="68">
        <f>H35/C35</f>
        <v>30.000000000000004</v>
      </c>
      <c r="G35" s="68">
        <f>H35/E35*1000</f>
        <v>11150</v>
      </c>
      <c r="H35" s="68">
        <v>33.45</v>
      </c>
      <c r="I35" s="64"/>
      <c r="J35" s="68">
        <v>0</v>
      </c>
      <c r="K35" s="68">
        <v>0</v>
      </c>
      <c r="L35" s="68">
        <v>0</v>
      </c>
      <c r="M35" s="68">
        <v>0</v>
      </c>
      <c r="N35" s="68" t="s">
        <v>43</v>
      </c>
      <c r="O35" s="68" t="s">
        <v>43</v>
      </c>
      <c r="P35" s="70">
        <v>0</v>
      </c>
      <c r="Q35" s="64">
        <f t="shared" si="0"/>
        <v>0</v>
      </c>
      <c r="R35" s="73" t="s">
        <v>96</v>
      </c>
    </row>
    <row r="36" spans="1:18" s="2" customFormat="1" ht="12.75" customHeight="1">
      <c r="A36" s="52" t="s">
        <v>49</v>
      </c>
      <c r="B36" s="68">
        <v>0.083</v>
      </c>
      <c r="C36" s="68">
        <v>0.083</v>
      </c>
      <c r="D36" s="68">
        <v>0.2</v>
      </c>
      <c r="E36" s="68">
        <v>0.2</v>
      </c>
      <c r="F36" s="68">
        <f>H36/C36</f>
        <v>22</v>
      </c>
      <c r="G36" s="68">
        <f>H36/E36*1000</f>
        <v>9129.999999999998</v>
      </c>
      <c r="H36" s="68">
        <v>1.826</v>
      </c>
      <c r="I36" s="64"/>
      <c r="J36" s="68">
        <v>0.09</v>
      </c>
      <c r="K36" s="68">
        <v>0.09</v>
      </c>
      <c r="L36" s="68">
        <v>0.3</v>
      </c>
      <c r="M36" s="68">
        <v>0.3</v>
      </c>
      <c r="N36" s="68">
        <f>P36/K36</f>
        <v>25</v>
      </c>
      <c r="O36" s="68">
        <f>P36/M36*1000</f>
        <v>7500</v>
      </c>
      <c r="P36" s="70">
        <v>2.25</v>
      </c>
      <c r="Q36" s="64">
        <f t="shared" si="0"/>
        <v>40.5</v>
      </c>
      <c r="R36" s="73" t="s">
        <v>50</v>
      </c>
    </row>
    <row r="37" spans="1:18" s="2" customFormat="1" ht="12.75" customHeight="1">
      <c r="A37" s="52" t="s">
        <v>51</v>
      </c>
      <c r="B37" s="68">
        <v>7.164</v>
      </c>
      <c r="C37" s="68">
        <v>7.164</v>
      </c>
      <c r="D37" s="68">
        <v>19.9</v>
      </c>
      <c r="E37" s="68">
        <v>19.9</v>
      </c>
      <c r="F37" s="68">
        <f>H37/C37</f>
        <v>20</v>
      </c>
      <c r="G37" s="68">
        <f>H37/E37*1000</f>
        <v>7200</v>
      </c>
      <c r="H37" s="68">
        <v>143.28</v>
      </c>
      <c r="I37" s="64"/>
      <c r="J37" s="68">
        <v>0</v>
      </c>
      <c r="K37" s="68">
        <v>0</v>
      </c>
      <c r="L37" s="68">
        <v>0</v>
      </c>
      <c r="M37" s="68">
        <v>0</v>
      </c>
      <c r="N37" s="68" t="s">
        <v>43</v>
      </c>
      <c r="O37" s="68" t="s">
        <v>43</v>
      </c>
      <c r="P37" s="70">
        <v>0</v>
      </c>
      <c r="Q37" s="64">
        <f t="shared" si="0"/>
        <v>0</v>
      </c>
      <c r="R37" s="73" t="s">
        <v>52</v>
      </c>
    </row>
    <row r="38" spans="1:18" s="2" customFormat="1" ht="12.75" customHeight="1">
      <c r="A38" s="52" t="s">
        <v>53</v>
      </c>
      <c r="B38" s="68">
        <v>0.3</v>
      </c>
      <c r="C38" s="68">
        <v>0.3</v>
      </c>
      <c r="D38" s="68">
        <v>1</v>
      </c>
      <c r="E38" s="68">
        <v>1</v>
      </c>
      <c r="F38" s="68">
        <f>H38/C38</f>
        <v>0</v>
      </c>
      <c r="G38" s="68">
        <f>H38/E38*1000</f>
        <v>0</v>
      </c>
      <c r="H38" s="68">
        <v>0</v>
      </c>
      <c r="I38" s="64"/>
      <c r="J38" s="68">
        <v>12.207</v>
      </c>
      <c r="K38" s="68">
        <v>6.567</v>
      </c>
      <c r="L38" s="68">
        <v>53.47</v>
      </c>
      <c r="M38" s="68">
        <v>25.27</v>
      </c>
      <c r="N38" s="68">
        <f>P38/K38</f>
        <v>22.238465052535403</v>
      </c>
      <c r="O38" s="68">
        <f>P38/M38*1000</f>
        <v>5779.184804115552</v>
      </c>
      <c r="P38" s="70">
        <v>146.04</v>
      </c>
      <c r="Q38" s="64">
        <f t="shared" si="0"/>
        <v>2628.72</v>
      </c>
      <c r="R38" s="73" t="s">
        <v>54</v>
      </c>
    </row>
    <row r="39" spans="1:18" s="2" customFormat="1" ht="12.75" customHeight="1">
      <c r="A39" s="52" t="s">
        <v>55</v>
      </c>
      <c r="B39" s="68">
        <v>19.19</v>
      </c>
      <c r="C39" s="68">
        <v>18.45</v>
      </c>
      <c r="D39" s="68">
        <v>54.01</v>
      </c>
      <c r="E39" s="68">
        <v>51.91</v>
      </c>
      <c r="F39" s="68">
        <f>H39/C39</f>
        <v>30.267967479674795</v>
      </c>
      <c r="G39" s="68">
        <f>H39/E39*1000</f>
        <v>10757.927181660567</v>
      </c>
      <c r="H39" s="68">
        <v>558.444</v>
      </c>
      <c r="I39" s="64"/>
      <c r="J39" s="68">
        <v>28.392</v>
      </c>
      <c r="K39" s="68">
        <v>24.291</v>
      </c>
      <c r="L39" s="68">
        <v>100.51</v>
      </c>
      <c r="M39" s="68">
        <v>85.55</v>
      </c>
      <c r="N39" s="68">
        <f>P39/K39</f>
        <v>36.4155448520028</v>
      </c>
      <c r="O39" s="68">
        <f>P39/M39*1000</f>
        <v>10339.80128579778</v>
      </c>
      <c r="P39" s="70">
        <v>884.57</v>
      </c>
      <c r="Q39" s="64">
        <f t="shared" si="0"/>
        <v>15922.26</v>
      </c>
      <c r="R39" s="73" t="s">
        <v>56</v>
      </c>
    </row>
    <row r="40" spans="1:18" s="2" customFormat="1" ht="12.75" customHeight="1">
      <c r="A40" s="74"/>
      <c r="B40" s="68"/>
      <c r="C40" s="68"/>
      <c r="D40" s="68"/>
      <c r="E40" s="68"/>
      <c r="F40" s="68"/>
      <c r="G40" s="68"/>
      <c r="H40" s="68"/>
      <c r="I40" s="64"/>
      <c r="J40" s="68"/>
      <c r="K40" s="68"/>
      <c r="L40" s="68"/>
      <c r="M40" s="68"/>
      <c r="N40" s="68"/>
      <c r="O40" s="68"/>
      <c r="P40" s="70"/>
      <c r="Q40" s="64">
        <f t="shared" si="0"/>
        <v>0</v>
      </c>
      <c r="R40" s="73"/>
    </row>
    <row r="41" spans="1:18" s="2" customFormat="1" ht="12.75" customHeight="1">
      <c r="A41" s="52" t="s">
        <v>57</v>
      </c>
      <c r="B41" s="68">
        <v>380.432</v>
      </c>
      <c r="C41" s="68">
        <v>374.704</v>
      </c>
      <c r="D41" s="68">
        <v>1159.25</v>
      </c>
      <c r="E41" s="68">
        <v>1140.65</v>
      </c>
      <c r="F41" s="68">
        <f>H41/C41</f>
        <v>21.952477155301253</v>
      </c>
      <c r="G41" s="68">
        <f>H41/E41*1000</f>
        <v>7211.397887169596</v>
      </c>
      <c r="H41" s="68">
        <v>8225.681</v>
      </c>
      <c r="I41" s="64"/>
      <c r="J41" s="68">
        <v>644.688</v>
      </c>
      <c r="K41" s="68">
        <v>632.775</v>
      </c>
      <c r="L41" s="68">
        <v>2078.43</v>
      </c>
      <c r="M41" s="68">
        <v>2035.57</v>
      </c>
      <c r="N41" s="68">
        <f>P41/K41</f>
        <v>19.60211607601438</v>
      </c>
      <c r="O41" s="68">
        <f>P41/M41*1000</f>
        <v>6093.491749239771</v>
      </c>
      <c r="P41" s="70">
        <v>12403.729</v>
      </c>
      <c r="Q41" s="64">
        <f t="shared" si="0"/>
        <v>223267.122</v>
      </c>
      <c r="R41" s="73" t="s">
        <v>58</v>
      </c>
    </row>
    <row r="42" spans="1:18" s="2" customFormat="1" ht="12.75" customHeight="1">
      <c r="A42" s="52" t="s">
        <v>59</v>
      </c>
      <c r="B42" s="68">
        <v>0</v>
      </c>
      <c r="C42" s="68">
        <v>0</v>
      </c>
      <c r="D42" s="68">
        <v>0</v>
      </c>
      <c r="E42" s="68">
        <v>0</v>
      </c>
      <c r="F42" s="68" t="s">
        <v>43</v>
      </c>
      <c r="G42" s="68" t="s">
        <v>43</v>
      </c>
      <c r="H42" s="68">
        <v>0</v>
      </c>
      <c r="I42" s="64"/>
      <c r="J42" s="68">
        <v>405.649</v>
      </c>
      <c r="K42" s="68">
        <v>401.912</v>
      </c>
      <c r="L42" s="68">
        <v>1232.59</v>
      </c>
      <c r="M42" s="68">
        <v>1227.09</v>
      </c>
      <c r="N42" s="68">
        <f>P42/K42</f>
        <v>11.55050110471944</v>
      </c>
      <c r="O42" s="68">
        <f>P42/M42*1000</f>
        <v>3783.1658639545594</v>
      </c>
      <c r="P42" s="70">
        <v>4642.285</v>
      </c>
      <c r="Q42" s="64">
        <f t="shared" si="0"/>
        <v>83561.13</v>
      </c>
      <c r="R42" s="73" t="s">
        <v>60</v>
      </c>
    </row>
    <row r="43" spans="1:18" s="2" customFormat="1" ht="12.75" customHeight="1">
      <c r="A43" s="52" t="s">
        <v>61</v>
      </c>
      <c r="B43" s="68">
        <v>1002.077</v>
      </c>
      <c r="C43" s="68">
        <v>966.687</v>
      </c>
      <c r="D43" s="68">
        <v>3488.42</v>
      </c>
      <c r="E43" s="68">
        <v>3364.22</v>
      </c>
      <c r="F43" s="68">
        <f>H43/C43</f>
        <v>20.649867020038542</v>
      </c>
      <c r="G43" s="68">
        <f>H43/E43*1000</f>
        <v>5933.606601232976</v>
      </c>
      <c r="H43" s="68">
        <v>19961.958</v>
      </c>
      <c r="I43" s="64"/>
      <c r="J43" s="68">
        <v>498.601</v>
      </c>
      <c r="K43" s="68">
        <v>460.46</v>
      </c>
      <c r="L43" s="68">
        <v>1643.75</v>
      </c>
      <c r="M43" s="68">
        <v>1519.14</v>
      </c>
      <c r="N43" s="68">
        <f>P43/K43</f>
        <v>31.969269860574208</v>
      </c>
      <c r="O43" s="68">
        <f>P43/M43*1000</f>
        <v>9690.068064826151</v>
      </c>
      <c r="P43" s="70">
        <v>14720.57</v>
      </c>
      <c r="Q43" s="64">
        <f t="shared" si="0"/>
        <v>264970.26</v>
      </c>
      <c r="R43" s="73" t="s">
        <v>62</v>
      </c>
    </row>
    <row r="44" spans="1:18" s="2" customFormat="1" ht="12.75" customHeight="1">
      <c r="A44" s="52" t="s">
        <v>63</v>
      </c>
      <c r="B44" s="68">
        <v>14.75</v>
      </c>
      <c r="C44" s="68">
        <v>14.75</v>
      </c>
      <c r="D44" s="68">
        <v>29.5</v>
      </c>
      <c r="E44" s="68">
        <v>29.5</v>
      </c>
      <c r="F44" s="68">
        <f>H44/C44</f>
        <v>30</v>
      </c>
      <c r="G44" s="68">
        <f>H44/E44*1000</f>
        <v>15000</v>
      </c>
      <c r="H44" s="68">
        <v>442.5</v>
      </c>
      <c r="I44" s="64"/>
      <c r="J44" s="68">
        <v>24.728</v>
      </c>
      <c r="K44" s="68">
        <v>17.055</v>
      </c>
      <c r="L44" s="68">
        <v>85.95</v>
      </c>
      <c r="M44" s="68">
        <v>55.65</v>
      </c>
      <c r="N44" s="68">
        <f>P44/K44</f>
        <v>35.15555555555555</v>
      </c>
      <c r="O44" s="68">
        <f>P44/M44*1000</f>
        <v>10774.088050314465</v>
      </c>
      <c r="P44" s="70">
        <v>599.578</v>
      </c>
      <c r="Q44" s="64">
        <f t="shared" si="0"/>
        <v>10792.404</v>
      </c>
      <c r="R44" s="73" t="s">
        <v>64</v>
      </c>
    </row>
    <row r="45" spans="1:18" s="2" customFormat="1" ht="12.75" customHeight="1">
      <c r="A45" s="52" t="s">
        <v>65</v>
      </c>
      <c r="B45" s="68">
        <v>62.28</v>
      </c>
      <c r="C45" s="68">
        <v>56.48</v>
      </c>
      <c r="D45" s="68">
        <v>231</v>
      </c>
      <c r="E45" s="68">
        <v>203</v>
      </c>
      <c r="F45" s="68">
        <f>H45/C45</f>
        <v>11.886685552407933</v>
      </c>
      <c r="G45" s="68">
        <f>H45/E45*1000</f>
        <v>3307.192118226601</v>
      </c>
      <c r="H45" s="68">
        <v>671.36</v>
      </c>
      <c r="I45" s="64"/>
      <c r="J45" s="68">
        <v>140.745</v>
      </c>
      <c r="K45" s="68">
        <v>138.265</v>
      </c>
      <c r="L45" s="68">
        <v>599.3</v>
      </c>
      <c r="M45" s="68">
        <v>590.4</v>
      </c>
      <c r="N45" s="68">
        <f>P45/K45</f>
        <v>42.2341879723719</v>
      </c>
      <c r="O45" s="68">
        <f>P45/M45*1000</f>
        <v>9890.768970189702</v>
      </c>
      <c r="P45" s="70">
        <v>5839.51</v>
      </c>
      <c r="Q45" s="64">
        <f t="shared" si="0"/>
        <v>105111.18</v>
      </c>
      <c r="R45" s="73" t="s">
        <v>97</v>
      </c>
    </row>
    <row r="46" spans="1:18" s="2" customFormat="1" ht="12.75" customHeight="1">
      <c r="A46" s="52"/>
      <c r="B46" s="68"/>
      <c r="C46" s="68"/>
      <c r="D46" s="68"/>
      <c r="E46" s="68"/>
      <c r="F46" s="68"/>
      <c r="G46" s="68"/>
      <c r="H46" s="68"/>
      <c r="I46" s="64"/>
      <c r="J46" s="68"/>
      <c r="K46" s="68"/>
      <c r="L46" s="68"/>
      <c r="M46" s="68"/>
      <c r="N46" s="68"/>
      <c r="O46" s="68"/>
      <c r="P46" s="70"/>
      <c r="Q46" s="64">
        <f t="shared" si="0"/>
        <v>0</v>
      </c>
      <c r="R46" s="73"/>
    </row>
    <row r="47" spans="1:18" s="2" customFormat="1" ht="12.75" customHeight="1">
      <c r="A47" s="52" t="s">
        <v>66</v>
      </c>
      <c r="B47" s="68">
        <v>261.151</v>
      </c>
      <c r="C47" s="68">
        <v>258.728</v>
      </c>
      <c r="D47" s="68">
        <v>660.7</v>
      </c>
      <c r="E47" s="68">
        <v>653.4</v>
      </c>
      <c r="F47" s="68">
        <f>H47/C47</f>
        <v>15.561021613431867</v>
      </c>
      <c r="G47" s="68">
        <f>H47/E47*1000</f>
        <v>6161.726354453627</v>
      </c>
      <c r="H47" s="68">
        <v>4026.072</v>
      </c>
      <c r="I47" s="64"/>
      <c r="J47" s="68">
        <v>477.948</v>
      </c>
      <c r="K47" s="68">
        <v>469.495</v>
      </c>
      <c r="L47" s="68">
        <v>1458.6</v>
      </c>
      <c r="M47" s="68">
        <v>1433.2</v>
      </c>
      <c r="N47" s="68">
        <f>P47/K47</f>
        <v>23.931752201833884</v>
      </c>
      <c r="O47" s="68">
        <f>P47/M47*1000</f>
        <v>7839.686017303935</v>
      </c>
      <c r="P47" s="70">
        <v>11235.838</v>
      </c>
      <c r="Q47" s="64">
        <f t="shared" si="0"/>
        <v>202245.084</v>
      </c>
      <c r="R47" s="73" t="s">
        <v>67</v>
      </c>
    </row>
    <row r="48" spans="1:18" s="2" customFormat="1" ht="12.75" customHeight="1">
      <c r="A48" s="52" t="s">
        <v>68</v>
      </c>
      <c r="B48" s="68">
        <v>327.36</v>
      </c>
      <c r="C48" s="68">
        <v>310.09</v>
      </c>
      <c r="D48" s="68">
        <v>1090.4</v>
      </c>
      <c r="E48" s="68">
        <v>1064.6</v>
      </c>
      <c r="F48" s="68">
        <f>H48/C48</f>
        <v>16.349446934760877</v>
      </c>
      <c r="G48" s="68">
        <f>H48/E48*1000</f>
        <v>4762.164193124178</v>
      </c>
      <c r="H48" s="68">
        <v>5069.8</v>
      </c>
      <c r="I48" s="64"/>
      <c r="J48" s="68">
        <v>889.855</v>
      </c>
      <c r="K48" s="68">
        <v>794.396</v>
      </c>
      <c r="L48" s="68">
        <v>3373.04</v>
      </c>
      <c r="M48" s="68">
        <v>3076.49</v>
      </c>
      <c r="N48" s="68">
        <f>P48/K48</f>
        <v>25.87778387605174</v>
      </c>
      <c r="O48" s="68">
        <f>P48/M48*1000</f>
        <v>6682.033096158285</v>
      </c>
      <c r="P48" s="70">
        <v>20557.208</v>
      </c>
      <c r="Q48" s="64">
        <f t="shared" si="0"/>
        <v>370029.744</v>
      </c>
      <c r="R48" s="73" t="s">
        <v>69</v>
      </c>
    </row>
    <row r="49" spans="1:18" s="2" customFormat="1" ht="12.75" customHeight="1">
      <c r="A49" s="52" t="s">
        <v>70</v>
      </c>
      <c r="B49" s="68">
        <v>6.68</v>
      </c>
      <c r="C49" s="68">
        <v>6.68</v>
      </c>
      <c r="D49" s="68">
        <v>17.7</v>
      </c>
      <c r="E49" s="68">
        <v>17.7</v>
      </c>
      <c r="F49" s="68">
        <f>H49/C49</f>
        <v>26.559880239520957</v>
      </c>
      <c r="G49" s="68">
        <f>H49/E49*1000</f>
        <v>10023.72881355932</v>
      </c>
      <c r="H49" s="68">
        <v>177.42</v>
      </c>
      <c r="I49" s="64"/>
      <c r="J49" s="68">
        <v>164.265</v>
      </c>
      <c r="K49" s="68">
        <v>150.495</v>
      </c>
      <c r="L49" s="68">
        <v>649.3</v>
      </c>
      <c r="M49" s="68">
        <v>587.65</v>
      </c>
      <c r="N49" s="68">
        <f>P49/K49</f>
        <v>30.777148742483135</v>
      </c>
      <c r="O49" s="68">
        <f>P49/M49*1000</f>
        <v>7881.914404832808</v>
      </c>
      <c r="P49" s="70">
        <v>4631.807</v>
      </c>
      <c r="Q49" s="64">
        <f t="shared" si="0"/>
        <v>83372.526</v>
      </c>
      <c r="R49" s="73" t="s">
        <v>71</v>
      </c>
    </row>
    <row r="50" spans="1:18" s="2" customFormat="1" ht="12.75" customHeight="1">
      <c r="A50" s="52" t="s">
        <v>72</v>
      </c>
      <c r="B50" s="68">
        <v>649.758</v>
      </c>
      <c r="C50" s="68">
        <v>589.965</v>
      </c>
      <c r="D50" s="68">
        <v>2113.38</v>
      </c>
      <c r="E50" s="68">
        <v>1853.74</v>
      </c>
      <c r="F50" s="68">
        <f>H50/C50</f>
        <v>21.441738069207496</v>
      </c>
      <c r="G50" s="68">
        <f>H50/E50*1000</f>
        <v>6823.974775319084</v>
      </c>
      <c r="H50" s="68">
        <v>12649.875</v>
      </c>
      <c r="I50" s="64"/>
      <c r="J50" s="68">
        <v>46.536</v>
      </c>
      <c r="K50" s="68">
        <v>36.294</v>
      </c>
      <c r="L50" s="68">
        <v>108.33</v>
      </c>
      <c r="M50" s="68">
        <v>79.13</v>
      </c>
      <c r="N50" s="68">
        <f>P50/K50</f>
        <v>16.231663635862677</v>
      </c>
      <c r="O50" s="68">
        <f>P50/M50*1000</f>
        <v>7444.862883861999</v>
      </c>
      <c r="P50" s="70">
        <v>589.112</v>
      </c>
      <c r="Q50" s="64">
        <f t="shared" si="0"/>
        <v>10604.016</v>
      </c>
      <c r="R50" s="73" t="s">
        <v>73</v>
      </c>
    </row>
    <row r="51" spans="1:18" s="2" customFormat="1" ht="12.75" customHeight="1">
      <c r="A51" s="52" t="s">
        <v>74</v>
      </c>
      <c r="B51" s="68">
        <v>187.491</v>
      </c>
      <c r="C51" s="68">
        <v>180.226</v>
      </c>
      <c r="D51" s="68">
        <v>456.71</v>
      </c>
      <c r="E51" s="68">
        <v>442.18</v>
      </c>
      <c r="F51" s="68">
        <f>H51/C51</f>
        <v>22.164560052378683</v>
      </c>
      <c r="G51" s="68">
        <f>H51/E51*1000</f>
        <v>9033.945452078338</v>
      </c>
      <c r="H51" s="68">
        <v>3994.63</v>
      </c>
      <c r="I51" s="64"/>
      <c r="J51" s="68">
        <v>1.025</v>
      </c>
      <c r="K51" s="68">
        <v>1.025</v>
      </c>
      <c r="L51" s="68">
        <v>3.53</v>
      </c>
      <c r="M51" s="68">
        <v>3.53</v>
      </c>
      <c r="N51" s="68">
        <f>P51/K51</f>
        <v>15.170731707317076</v>
      </c>
      <c r="O51" s="68">
        <f>P51/M51*1000</f>
        <v>4405.099150141644</v>
      </c>
      <c r="P51" s="70">
        <v>15.55</v>
      </c>
      <c r="Q51" s="64">
        <f t="shared" si="0"/>
        <v>279.9</v>
      </c>
      <c r="R51" s="73" t="s">
        <v>75</v>
      </c>
    </row>
    <row r="52" spans="1:18" s="2" customFormat="1" ht="12.75" customHeight="1">
      <c r="A52" s="52" t="s">
        <v>76</v>
      </c>
      <c r="B52" s="68">
        <v>0</v>
      </c>
      <c r="C52" s="68">
        <v>0</v>
      </c>
      <c r="D52" s="68">
        <v>0</v>
      </c>
      <c r="E52" s="68">
        <v>0</v>
      </c>
      <c r="F52" s="68" t="s">
        <v>43</v>
      </c>
      <c r="G52" s="68" t="s">
        <v>43</v>
      </c>
      <c r="H52" s="68">
        <v>0</v>
      </c>
      <c r="I52" s="64"/>
      <c r="J52" s="68">
        <v>0</v>
      </c>
      <c r="K52" s="68">
        <v>0</v>
      </c>
      <c r="L52" s="68">
        <v>0</v>
      </c>
      <c r="M52" s="68">
        <v>0</v>
      </c>
      <c r="N52" s="68" t="s">
        <v>43</v>
      </c>
      <c r="O52" s="68" t="s">
        <v>43</v>
      </c>
      <c r="P52" s="70">
        <v>0</v>
      </c>
      <c r="Q52" s="64">
        <f t="shared" si="0"/>
        <v>0</v>
      </c>
      <c r="R52" s="73" t="s">
        <v>77</v>
      </c>
    </row>
    <row r="53" spans="1:18" s="2" customFormat="1" ht="12.75" customHeight="1">
      <c r="A53" s="52"/>
      <c r="B53" s="68"/>
      <c r="C53" s="68"/>
      <c r="D53" s="68"/>
      <c r="E53" s="68"/>
      <c r="F53" s="68"/>
      <c r="G53" s="68"/>
      <c r="H53" s="68"/>
      <c r="I53" s="64"/>
      <c r="J53" s="68"/>
      <c r="K53" s="68"/>
      <c r="L53" s="68"/>
      <c r="M53" s="68"/>
      <c r="N53" s="68"/>
      <c r="O53" s="68"/>
      <c r="P53" s="70"/>
      <c r="Q53" s="64">
        <f t="shared" si="0"/>
        <v>0</v>
      </c>
      <c r="R53" s="73"/>
    </row>
    <row r="54" spans="1:18" s="2" customFormat="1" ht="12.75" customHeight="1">
      <c r="A54" s="52" t="s">
        <v>78</v>
      </c>
      <c r="B54" s="68">
        <v>0</v>
      </c>
      <c r="C54" s="68">
        <v>0</v>
      </c>
      <c r="D54" s="68">
        <v>0</v>
      </c>
      <c r="E54" s="68">
        <v>0</v>
      </c>
      <c r="F54" s="68" t="s">
        <v>43</v>
      </c>
      <c r="G54" s="68" t="s">
        <v>43</v>
      </c>
      <c r="H54" s="68">
        <v>0</v>
      </c>
      <c r="I54" s="64"/>
      <c r="J54" s="68">
        <v>0</v>
      </c>
      <c r="K54" s="68">
        <v>0</v>
      </c>
      <c r="L54" s="68">
        <v>0</v>
      </c>
      <c r="M54" s="68">
        <v>0</v>
      </c>
      <c r="N54" s="68" t="s">
        <v>43</v>
      </c>
      <c r="O54" s="68" t="s">
        <v>43</v>
      </c>
      <c r="P54" s="70">
        <v>0</v>
      </c>
      <c r="Q54" s="64">
        <f t="shared" si="0"/>
        <v>0</v>
      </c>
      <c r="R54" s="73" t="s">
        <v>79</v>
      </c>
    </row>
    <row r="55" spans="1:18" s="2" customFormat="1" ht="12.75" customHeight="1">
      <c r="A55" s="52" t="s">
        <v>80</v>
      </c>
      <c r="B55" s="68">
        <v>0</v>
      </c>
      <c r="C55" s="68">
        <v>0</v>
      </c>
      <c r="D55" s="68">
        <v>0</v>
      </c>
      <c r="E55" s="68">
        <v>0</v>
      </c>
      <c r="F55" s="68" t="s">
        <v>43</v>
      </c>
      <c r="G55" s="68" t="s">
        <v>43</v>
      </c>
      <c r="H55" s="68">
        <v>0</v>
      </c>
      <c r="I55" s="64"/>
      <c r="J55" s="68">
        <v>92.88</v>
      </c>
      <c r="K55" s="68">
        <v>92.88</v>
      </c>
      <c r="L55" s="68">
        <v>290.8</v>
      </c>
      <c r="M55" s="68">
        <v>290.8</v>
      </c>
      <c r="N55" s="68">
        <f>P55/K55</f>
        <v>10</v>
      </c>
      <c r="O55" s="68">
        <f>P55/M55*1000</f>
        <v>3193.9477303988992</v>
      </c>
      <c r="P55" s="70">
        <v>928.8</v>
      </c>
      <c r="Q55" s="64">
        <f t="shared" si="0"/>
        <v>16718.4</v>
      </c>
      <c r="R55" s="73" t="s">
        <v>81</v>
      </c>
    </row>
    <row r="56" spans="1:18" s="2" customFormat="1" ht="12.75" customHeight="1">
      <c r="A56" s="52" t="s">
        <v>82</v>
      </c>
      <c r="B56" s="68">
        <v>0</v>
      </c>
      <c r="C56" s="68">
        <v>0</v>
      </c>
      <c r="D56" s="68">
        <v>0</v>
      </c>
      <c r="E56" s="68">
        <v>0</v>
      </c>
      <c r="F56" s="68" t="s">
        <v>43</v>
      </c>
      <c r="G56" s="68" t="s">
        <v>43</v>
      </c>
      <c r="H56" s="68">
        <v>0</v>
      </c>
      <c r="I56" s="64"/>
      <c r="J56" s="68">
        <v>26.653</v>
      </c>
      <c r="K56" s="68">
        <v>26.653</v>
      </c>
      <c r="L56" s="68">
        <v>128.06</v>
      </c>
      <c r="M56" s="68">
        <v>128.06</v>
      </c>
      <c r="N56" s="68">
        <f>P56/K56</f>
        <v>47.39091284283195</v>
      </c>
      <c r="O56" s="68">
        <f>P56/M56*1000</f>
        <v>9863.42339528346</v>
      </c>
      <c r="P56" s="70">
        <v>1263.11</v>
      </c>
      <c r="Q56" s="64">
        <f t="shared" si="0"/>
        <v>22735.98</v>
      </c>
      <c r="R56" s="73" t="s">
        <v>83</v>
      </c>
    </row>
    <row r="57" spans="1:18" s="2" customFormat="1" ht="12.75" customHeight="1">
      <c r="A57" s="52" t="s">
        <v>84</v>
      </c>
      <c r="B57" s="68">
        <v>0</v>
      </c>
      <c r="C57" s="68">
        <v>0</v>
      </c>
      <c r="D57" s="68">
        <v>0</v>
      </c>
      <c r="E57" s="68">
        <v>0</v>
      </c>
      <c r="F57" s="68" t="s">
        <v>43</v>
      </c>
      <c r="G57" s="68" t="s">
        <v>43</v>
      </c>
      <c r="H57" s="68">
        <v>0</v>
      </c>
      <c r="I57" s="64"/>
      <c r="J57" s="68">
        <v>14.5</v>
      </c>
      <c r="K57" s="68">
        <v>14.5</v>
      </c>
      <c r="L57" s="68">
        <v>50</v>
      </c>
      <c r="M57" s="68">
        <v>50</v>
      </c>
      <c r="N57" s="68">
        <f>P57/K57</f>
        <v>35</v>
      </c>
      <c r="O57" s="68">
        <f>P57/M57*1000</f>
        <v>10150</v>
      </c>
      <c r="P57" s="70">
        <v>507.5</v>
      </c>
      <c r="Q57" s="64">
        <f t="shared" si="0"/>
        <v>9135</v>
      </c>
      <c r="R57" s="73" t="s">
        <v>85</v>
      </c>
    </row>
    <row r="58" spans="1:18" s="2" customFormat="1" ht="12.75" customHeight="1">
      <c r="A58" s="52" t="s">
        <v>86</v>
      </c>
      <c r="B58" s="68">
        <v>0</v>
      </c>
      <c r="C58" s="68">
        <v>0</v>
      </c>
      <c r="D58" s="68">
        <v>0</v>
      </c>
      <c r="E58" s="68">
        <v>0</v>
      </c>
      <c r="F58" s="68" t="s">
        <v>43</v>
      </c>
      <c r="G58" s="68" t="s">
        <v>43</v>
      </c>
      <c r="H58" s="75">
        <v>0</v>
      </c>
      <c r="I58" s="64"/>
      <c r="J58" s="68">
        <v>1.287</v>
      </c>
      <c r="K58" s="68">
        <v>1.287</v>
      </c>
      <c r="L58" s="68">
        <v>2.68</v>
      </c>
      <c r="M58" s="68">
        <v>2.68</v>
      </c>
      <c r="N58" s="68">
        <f>P58/K58</f>
        <v>29.63480963480964</v>
      </c>
      <c r="O58" s="68">
        <f>P58/M58*1000</f>
        <v>14231.343283582088</v>
      </c>
      <c r="P58" s="70">
        <v>38.14</v>
      </c>
      <c r="Q58" s="64">
        <f t="shared" si="0"/>
        <v>686.52</v>
      </c>
      <c r="R58" s="73" t="s">
        <v>87</v>
      </c>
    </row>
    <row r="59" spans="1:18" s="2" customFormat="1" ht="12.75" customHeight="1">
      <c r="A59" s="76"/>
      <c r="B59" s="77"/>
      <c r="C59" s="77"/>
      <c r="D59" s="77"/>
      <c r="E59" s="77"/>
      <c r="F59" s="77"/>
      <c r="G59" s="77"/>
      <c r="H59" s="77"/>
      <c r="I59" s="78"/>
      <c r="J59" s="77"/>
      <c r="K59" s="77"/>
      <c r="L59" s="77"/>
      <c r="M59" s="77"/>
      <c r="N59" s="77"/>
      <c r="O59" s="77"/>
      <c r="P59" s="79"/>
      <c r="Q59" s="77"/>
      <c r="R59" s="80"/>
    </row>
    <row r="60" spans="1:18" s="2" customFormat="1" ht="12.75" customHeight="1">
      <c r="A60" s="81" t="s">
        <v>98</v>
      </c>
      <c r="B60" s="82"/>
      <c r="C60" s="82"/>
      <c r="D60" s="82"/>
      <c r="E60" s="82"/>
      <c r="F60" s="82"/>
      <c r="G60" s="82"/>
      <c r="H60" s="82"/>
      <c r="I60" s="83"/>
      <c r="J60" s="81" t="s">
        <v>99</v>
      </c>
      <c r="K60" s="83"/>
      <c r="L60" s="83"/>
      <c r="M60" s="83"/>
      <c r="N60" s="83"/>
      <c r="O60" s="83"/>
      <c r="P60" s="83"/>
      <c r="Q60" s="83"/>
      <c r="R60" s="83"/>
    </row>
    <row r="61" spans="1:9" s="12" customFormat="1" ht="13.5" customHeight="1">
      <c r="A61" s="84"/>
      <c r="I61" s="84"/>
    </row>
    <row r="62" s="84" customFormat="1" ht="11.25" customHeight="1"/>
    <row r="63" spans="9:18" s="84" customFormat="1" ht="9" customHeight="1"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="84" customFormat="1" ht="9" customHeight="1"/>
    <row r="65" s="84" customFormat="1" ht="15.75"/>
  </sheetData>
  <mergeCells count="6">
    <mergeCell ref="A7:A8"/>
    <mergeCell ref="R7:R8"/>
    <mergeCell ref="J2:R2"/>
    <mergeCell ref="A2:H2"/>
    <mergeCell ref="A3:H3"/>
    <mergeCell ref="J3:R3"/>
  </mergeCells>
  <printOptions/>
  <pageMargins left="0.31496062992125984" right="0.31496062992125984" top="0.5511811023622047" bottom="0" header="0" footer="0"/>
  <pageSetup fitToHeight="1" fitToWidth="1"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2002-07-08T01:47:50Z</dcterms:created>
  <dcterms:modified xsi:type="dcterms:W3CDTF">2002-07-08T01:47:50Z</dcterms:modified>
  <cp:category/>
  <cp:version/>
  <cp:contentType/>
  <cp:contentStatus/>
</cp:coreProperties>
</file>