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 木瓜、棗" sheetId="1" r:id="rId1"/>
  </sheets>
  <definedNames/>
  <calcPr fullCalcOnLoad="1"/>
</workbook>
</file>

<file path=xl/sharedStrings.xml><?xml version="1.0" encoding="utf-8"?>
<sst xmlns="http://schemas.openxmlformats.org/spreadsheetml/2006/main" count="171" uniqueCount="100">
  <si>
    <t xml:space="preserve">AG. STATISTICS YEARBOOK 2001       117   </t>
  </si>
  <si>
    <t>5.  Fruit</t>
  </si>
  <si>
    <r>
      <t xml:space="preserve">          (15) </t>
    </r>
    <r>
      <rPr>
        <sz val="10"/>
        <rFont val="標楷體"/>
        <family val="4"/>
      </rPr>
      <t>木瓜、棗</t>
    </r>
  </si>
  <si>
    <t xml:space="preserve">  (15) Papayas, Jujubes</t>
  </si>
  <si>
    <t>棗</t>
  </si>
  <si>
    <t>Papayas</t>
  </si>
  <si>
    <t>Jujubes</t>
  </si>
  <si>
    <t>種植株數</t>
  </si>
  <si>
    <t>收穫株數</t>
  </si>
  <si>
    <t>種植面積</t>
  </si>
  <si>
    <t>收穫面積</t>
  </si>
  <si>
    <t>每株產量</t>
  </si>
  <si>
    <t>每公頃產量</t>
  </si>
  <si>
    <t>Year, District</t>
  </si>
  <si>
    <t>Number of</t>
  </si>
  <si>
    <t>Plants</t>
  </si>
  <si>
    <t>Planted</t>
  </si>
  <si>
    <t>Harvested</t>
  </si>
  <si>
    <t>Yield per</t>
  </si>
  <si>
    <t>Area</t>
  </si>
  <si>
    <t>Plant</t>
  </si>
  <si>
    <t>Yield per ha</t>
  </si>
  <si>
    <t>Production</t>
  </si>
  <si>
    <t>千株</t>
  </si>
  <si>
    <t>公頃</t>
  </si>
  <si>
    <t>公斤</t>
  </si>
  <si>
    <t>公噸</t>
  </si>
  <si>
    <t>1,000plants</t>
  </si>
  <si>
    <t>ha</t>
  </si>
  <si>
    <t>kg</t>
  </si>
  <si>
    <t>m.t.</t>
  </si>
  <si>
    <t xml:space="preserve">               1991</t>
  </si>
  <si>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</si>
  <si>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</si>
  <si>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</si>
  <si>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</si>
  <si>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</si>
  <si>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</si>
  <si>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</si>
  <si>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</si>
  <si>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</si>
  <si>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</si>
  <si>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>臺        北        市</t>
  </si>
  <si>
    <t>高        雄        市</t>
  </si>
  <si>
    <t xml:space="preserve"> Kaohsiung Municipality</t>
  </si>
  <si>
    <t>臺   灣   省   合   計</t>
  </si>
  <si>
    <t xml:space="preserve"> Taiwan Province</t>
  </si>
  <si>
    <t>臺       北       縣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</si>
  <si>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</si>
  <si>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</si>
  <si>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</si>
  <si>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</si>
  <si>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</si>
  <si>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</si>
  <si>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</si>
  <si>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</si>
  <si>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</si>
  <si>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</si>
  <si>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</si>
  <si>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</si>
  <si>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</si>
  <si>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</si>
  <si>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</si>
  <si>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</si>
  <si>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</si>
  <si>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</si>
  <si>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</si>
  <si>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</si>
  <si>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</si>
  <si>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</si>
  <si>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</si>
  <si>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</si>
  <si>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</si>
  <si>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</si>
  <si>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</si>
  <si>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</si>
  <si>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</si>
  <si>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</si>
  <si>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 xml:space="preserve"> Keelung City</t>
  </si>
  <si>
    <t>新       竹       市</t>
  </si>
  <si>
    <t xml:space="preserve"> Hsinchu City</t>
  </si>
  <si>
    <t>臺       中       市</t>
  </si>
  <si>
    <t xml:space="preserve"> Taichung City</t>
  </si>
  <si>
    <t>嘉       義       市</t>
  </si>
  <si>
    <t xml:space="preserve"> Chiayi City</t>
  </si>
  <si>
    <t>臺       南       市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</si>
  <si>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</si>
  <si>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116     90</t>
    </r>
    <r>
      <rPr>
        <sz val="8"/>
        <rFont val="標楷體"/>
        <family val="4"/>
      </rPr>
      <t>年農業統計年報</t>
    </r>
  </si>
  <si>
    <r>
      <t xml:space="preserve">   5.  </t>
    </r>
    <r>
      <rPr>
        <sz val="14"/>
        <rFont val="標楷體"/>
        <family val="4"/>
      </rPr>
      <t>果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品</t>
    </r>
  </si>
  <si>
    <r>
      <t>木</t>
    </r>
    <r>
      <rPr>
        <sz val="8"/>
        <rFont val="Times New Roman"/>
        <family val="1"/>
      </rPr>
      <t xml:space="preserve">                        </t>
    </r>
    <r>
      <rPr>
        <sz val="8"/>
        <rFont val="標楷體"/>
        <family val="4"/>
      </rPr>
      <t>瓜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</si>
  <si>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</si>
  <si>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量</t>
    </r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</si>
  <si>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</si>
  <si>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81               </t>
    </r>
    <r>
      <rPr>
        <sz val="8"/>
        <rFont val="標楷體"/>
        <family val="4"/>
      </rPr>
      <t>年</t>
    </r>
  </si>
  <si>
    <t>-</t>
  </si>
  <si>
    <t xml:space="preserve"> Taipei Municipality</t>
  </si>
  <si>
    <t xml:space="preserve"> Taipei Hsien</t>
  </si>
  <si>
    <t xml:space="preserve"> Chiayi Hsien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</si>
  <si>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行政院農業委員會中部辦公室。</t>
    </r>
  </si>
  <si>
    <t xml:space="preserve">   Source :  COA, Central Taiwan Division.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</si>
</sst>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0_ "/>
    <numFmt numFmtId="179" formatCode="0;[Red]0"/>
    <numFmt numFmtId="180" formatCode="_(* #\ ##0.00_);_(* \(#\ ##0.00\);_(* &quot;-&quot;??_);_(@_)"/>
    <numFmt numFmtId="181" formatCode="_(* #\ ##0_);_(* \(#\ ##0\);_(* &quot;-&quot;??_);_(@_)"/>
    <numFmt numFmtId="182" formatCode="_-* #,##0_-;\-* #,##0_-;_-* &quot;-&quot;??_-;_-@_-"/>
    <numFmt numFmtId="183" formatCode="0_);[Red]\(0\)"/>
    <numFmt numFmtId="184" formatCode="_(* #\ ##0\ _);_(* \(#\ ##0\ \);_(* &quot;-&quot;??_);_(@_)"/>
    <numFmt numFmtId="185" formatCode="_(* #\ ##0_);_(* \(#\ ##0\);_(* &quot;-&quot;_);_(@_)"/>
    <numFmt numFmtId="186" formatCode="_-* #\ ##0_-;\-* #\ ##0_-;_-* &quot;-&quot;_-;_-@_-"/>
    <numFmt numFmtId="187" formatCode="0.00_);[Red]\(0.00\)"/>
    <numFmt numFmtId="188" formatCode="m&quot;月&quot;d&quot;日&quot;"/>
    <numFmt numFmtId="189" formatCode="0.000_);[Red]\(0.000\)"/>
    <numFmt numFmtId="190" formatCode="0.00_ "/>
    <numFmt numFmtId="191" formatCode="0.000_ "/>
    <numFmt numFmtId="192" formatCode="#,##0.000_);[Red]\(#,##0.000\)"/>
    <numFmt numFmtId="193" formatCode="_-* #,##0.000_-;\-* #,##0.000_-;_-* &quot;-&quot;???_-;_-@_-"/>
  </numFmts>
  <fonts count="16">
    <font>
      <sz val="12"/>
      <name val="新細明體"/>
      <family val="0"/>
    </font>
    <font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sz val="5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華康楷書體W5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20" applyFont="1" applyAlignment="1">
      <alignment vertical="center"/>
      <protection/>
    </xf>
    <xf numFmtId="0" fontId="3" fillId="0" borderId="0" xfId="0" applyFont="1" applyAlignment="1" applyProtection="1">
      <alignment horizontal="right"/>
      <protection locked="0"/>
    </xf>
    <xf numFmtId="0" fontId="7" fillId="0" borderId="0" xfId="18" applyFont="1" applyAlignment="1">
      <alignment horizontal="center" vertical="top"/>
      <protection/>
    </xf>
    <xf numFmtId="0" fontId="7" fillId="0" borderId="0" xfId="20" applyFont="1" applyAlignment="1">
      <alignment vertical="center"/>
      <protection/>
    </xf>
    <xf numFmtId="0" fontId="7" fillId="0" borderId="0" xfId="22" applyFont="1" applyAlignment="1">
      <alignment horizontal="center" vertical="top"/>
      <protection/>
    </xf>
    <xf numFmtId="0" fontId="9" fillId="0" borderId="0" xfId="22" applyFont="1" applyAlignment="1">
      <alignment horizontal="center"/>
      <protection/>
    </xf>
    <xf numFmtId="0" fontId="9" fillId="0" borderId="0" xfId="20" applyFont="1" applyAlignment="1">
      <alignment vertical="center"/>
      <protection/>
    </xf>
    <xf numFmtId="0" fontId="9" fillId="0" borderId="0" xfId="21" applyFont="1" applyAlignment="1">
      <alignment horizontal="center"/>
      <protection/>
    </xf>
    <xf numFmtId="0" fontId="3" fillId="0" borderId="1" xfId="20" applyFont="1" applyBorder="1" applyAlignment="1">
      <alignment vertical="center"/>
      <protection/>
    </xf>
    <xf numFmtId="0" fontId="3" fillId="0" borderId="0" xfId="20" applyFont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5" fillId="0" borderId="2" xfId="20" applyFont="1" applyBorder="1" applyAlignment="1">
      <alignment vertical="center"/>
      <protection/>
    </xf>
    <xf numFmtId="0" fontId="4" fillId="0" borderId="0" xfId="20" applyFont="1" applyBorder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/>
      <protection/>
    </xf>
    <xf numFmtId="0" fontId="5" fillId="0" borderId="0" xfId="20" applyFont="1" applyBorder="1" applyAlignment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5" fillId="0" borderId="0" xfId="20" applyFont="1" applyBorder="1" applyAlignment="1">
      <alignment vertical="center"/>
      <protection/>
    </xf>
    <xf numFmtId="0" fontId="5" fillId="0" borderId="2" xfId="20" applyFont="1" applyBorder="1" applyAlignment="1">
      <alignment horizontal="centerContinuous" vertical="center"/>
      <protection/>
    </xf>
    <xf numFmtId="0" fontId="5" fillId="0" borderId="4" xfId="20" applyFont="1" applyBorder="1" applyAlignment="1">
      <alignment horizontal="centerContinuous" vertical="center"/>
      <protection/>
    </xf>
    <xf numFmtId="0" fontId="5" fillId="0" borderId="5" xfId="20" applyFont="1" applyBorder="1" applyAlignment="1">
      <alignment horizontal="centerContinuous" vertical="center"/>
      <protection/>
    </xf>
    <xf numFmtId="0" fontId="5" fillId="0" borderId="6" xfId="20" applyFont="1" applyBorder="1" applyAlignment="1">
      <alignment horizontal="centerContinuous" vertical="center"/>
      <protection/>
    </xf>
    <xf numFmtId="0" fontId="4" fillId="0" borderId="2" xfId="22" applyFont="1" applyBorder="1" applyAlignment="1" quotePrefix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5" fillId="0" borderId="3" xfId="20" applyFont="1" applyBorder="1" applyAlignment="1">
      <alignment horizontal="center" vertical="center"/>
      <protection/>
    </xf>
    <xf numFmtId="0" fontId="5" fillId="0" borderId="3" xfId="20" applyFont="1" applyBorder="1" applyAlignment="1">
      <alignment vertical="center"/>
      <protection/>
    </xf>
    <xf numFmtId="0" fontId="0" fillId="0" borderId="7" xfId="0" applyBorder="1" applyAlignment="1">
      <alignment vertical="center"/>
    </xf>
    <xf numFmtId="0" fontId="5" fillId="0" borderId="0" xfId="20" applyFont="1" applyBorder="1" applyAlignment="1">
      <alignment horizontal="center" vertical="center"/>
      <protection/>
    </xf>
    <xf numFmtId="0" fontId="5" fillId="0" borderId="3" xfId="20" applyFont="1" applyBorder="1" applyAlignment="1" quotePrefix="1">
      <alignment horizontal="center"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vertical="center"/>
      <protection/>
    </xf>
    <xf numFmtId="0" fontId="5" fillId="0" borderId="9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vertical="center"/>
      <protection/>
    </xf>
    <xf numFmtId="0" fontId="11" fillId="0" borderId="0" xfId="20" applyFont="1" applyAlignment="1">
      <alignment horizontal="right" vertical="center"/>
      <protection/>
    </xf>
    <xf numFmtId="0" fontId="11" fillId="0" borderId="0" xfId="20" applyFont="1" applyBorder="1" applyAlignment="1">
      <alignment horizontal="right" vertical="center"/>
      <protection/>
    </xf>
    <xf numFmtId="0" fontId="10" fillId="0" borderId="0" xfId="20" applyFont="1" applyBorder="1" applyAlignment="1">
      <alignment horizontal="right" vertical="center"/>
      <protection/>
    </xf>
    <xf numFmtId="0" fontId="11" fillId="0" borderId="2" xfId="20" applyFont="1" applyBorder="1" applyAlignment="1">
      <alignment horizontal="right" vertical="center"/>
      <protection/>
    </xf>
    <xf numFmtId="0" fontId="10" fillId="0" borderId="0" xfId="20" applyFont="1" applyAlignment="1">
      <alignment vertical="center"/>
      <protection/>
    </xf>
    <xf numFmtId="0" fontId="10" fillId="0" borderId="0" xfId="20" applyFont="1" applyAlignment="1">
      <alignment horizontal="right" vertical="center"/>
      <protection/>
    </xf>
    <xf numFmtId="0" fontId="10" fillId="0" borderId="2" xfId="20" applyFont="1" applyBorder="1" applyAlignment="1">
      <alignment horizontal="right" vertical="center"/>
      <protection/>
    </xf>
    <xf numFmtId="0" fontId="12" fillId="0" borderId="2" xfId="20" applyFont="1" applyBorder="1" applyAlignment="1">
      <alignment vertical="center"/>
      <protection/>
    </xf>
    <xf numFmtId="0" fontId="12" fillId="0" borderId="0" xfId="20" applyFont="1" applyBorder="1" applyAlignment="1">
      <alignment horizontal="right" vertical="center"/>
      <protection/>
    </xf>
    <xf numFmtId="0" fontId="12" fillId="0" borderId="0" xfId="20" applyFont="1" applyAlignment="1">
      <alignment horizontal="right" vertical="center"/>
      <protection/>
    </xf>
    <xf numFmtId="0" fontId="12" fillId="0" borderId="2" xfId="20" applyFont="1" applyBorder="1" applyAlignment="1">
      <alignment horizontal="right" vertical="center"/>
      <protection/>
    </xf>
    <xf numFmtId="0" fontId="12" fillId="0" borderId="0" xfId="20" applyFont="1" applyAlignment="1">
      <alignment vertical="center"/>
      <protection/>
    </xf>
    <xf numFmtId="0" fontId="4" fillId="0" borderId="2" xfId="22" applyFont="1" applyBorder="1" applyAlignment="1">
      <alignment horizontal="center" vertical="center"/>
      <protection/>
    </xf>
    <xf numFmtId="177" fontId="5" fillId="0" borderId="0" xfId="20" applyNumberFormat="1" applyFont="1" applyAlignment="1" applyProtection="1">
      <alignment horizontal="right" vertical="center"/>
      <protection locked="0"/>
    </xf>
    <xf numFmtId="177" fontId="5" fillId="0" borderId="0" xfId="20" applyNumberFormat="1" applyFont="1" applyBorder="1" applyAlignment="1" applyProtection="1">
      <alignment horizontal="right" vertical="center"/>
      <protection locked="0"/>
    </xf>
    <xf numFmtId="177" fontId="5" fillId="0" borderId="2" xfId="20" applyNumberFormat="1" applyFont="1" applyBorder="1" applyAlignment="1" applyProtection="1">
      <alignment horizontal="right" vertical="center"/>
      <protection locked="0"/>
    </xf>
    <xf numFmtId="0" fontId="5" fillId="0" borderId="0" xfId="20" applyFont="1" applyAlignment="1" quotePrefix="1">
      <alignment horizontal="left" vertical="center" indent="1"/>
      <protection/>
    </xf>
    <xf numFmtId="0" fontId="4" fillId="0" borderId="2" xfId="17" applyFont="1" applyBorder="1" applyAlignment="1">
      <alignment horizontal="center"/>
      <protection/>
    </xf>
    <xf numFmtId="0" fontId="5" fillId="0" borderId="0" xfId="16" applyFont="1" applyAlignment="1" quotePrefix="1">
      <alignment horizontal="left" indent="1"/>
      <protection/>
    </xf>
    <xf numFmtId="0" fontId="5" fillId="0" borderId="2" xfId="16" applyFont="1" applyBorder="1" applyAlignment="1" quotePrefix="1">
      <alignment horizontal="center"/>
      <protection/>
    </xf>
    <xf numFmtId="0" fontId="5" fillId="0" borderId="2" xfId="16" applyFont="1" applyBorder="1" applyAlignment="1" applyProtection="1" quotePrefix="1">
      <alignment horizontal="center"/>
      <protection locked="0"/>
    </xf>
    <xf numFmtId="0" fontId="13" fillId="0" borderId="2" xfId="16" applyFont="1" applyBorder="1" applyAlignment="1" quotePrefix="1">
      <alignment horizontal="center"/>
      <protection/>
    </xf>
    <xf numFmtId="177" fontId="13" fillId="0" borderId="0" xfId="20" applyNumberFormat="1" applyFont="1" applyAlignment="1" applyProtection="1">
      <alignment horizontal="right" vertical="center"/>
      <protection locked="0"/>
    </xf>
    <xf numFmtId="185" fontId="13" fillId="0" borderId="2" xfId="20" applyNumberFormat="1" applyFont="1" applyBorder="1" applyAlignment="1" applyProtection="1">
      <alignment horizontal="right" vertical="justify"/>
      <protection locked="0"/>
    </xf>
    <xf numFmtId="0" fontId="13" fillId="0" borderId="0" xfId="16" applyFont="1" applyAlignment="1" quotePrefix="1">
      <alignment horizontal="left" indent="1"/>
      <protection/>
    </xf>
    <xf numFmtId="0" fontId="13" fillId="0" borderId="0" xfId="20" applyFont="1" applyAlignment="1">
      <alignment vertical="center"/>
      <protection/>
    </xf>
    <xf numFmtId="0" fontId="5" fillId="0" borderId="2" xfId="20" applyFont="1" applyBorder="1" applyAlignment="1" quotePrefix="1">
      <alignment vertical="center"/>
      <protection/>
    </xf>
    <xf numFmtId="185" fontId="5" fillId="0" borderId="0" xfId="20" applyNumberFormat="1" applyFont="1" applyAlignment="1" applyProtection="1">
      <alignment horizontal="right" vertical="justify"/>
      <protection locked="0"/>
    </xf>
    <xf numFmtId="185" fontId="13" fillId="0" borderId="0" xfId="20" applyNumberFormat="1" applyFont="1" applyAlignment="1" applyProtection="1">
      <alignment horizontal="right" vertical="justify"/>
      <protection locked="0"/>
    </xf>
    <xf numFmtId="185" fontId="5" fillId="0" borderId="2" xfId="20" applyNumberFormat="1" applyFont="1" applyBorder="1" applyAlignment="1" applyProtection="1">
      <alignment horizontal="right" vertical="justify"/>
      <protection locked="0"/>
    </xf>
    <xf numFmtId="0" fontId="5" fillId="0" borderId="0" xfId="20" applyFont="1" applyAlignment="1">
      <alignment horizontal="left" vertical="center" indent="1"/>
      <protection/>
    </xf>
    <xf numFmtId="0" fontId="5" fillId="0" borderId="7" xfId="22" applyFont="1" applyBorder="1" applyAlignment="1" applyProtection="1">
      <alignment horizontal="left" vertical="center" indent="1"/>
      <protection locked="0"/>
    </xf>
    <xf numFmtId="185" fontId="5" fillId="0" borderId="0" xfId="19" applyNumberFormat="1" applyFont="1" applyAlignment="1" applyProtection="1">
      <alignment horizontal="right" vertical="justify"/>
      <protection locked="0"/>
    </xf>
    <xf numFmtId="0" fontId="5" fillId="0" borderId="7" xfId="22" applyFont="1" applyBorder="1" applyAlignment="1" applyProtection="1">
      <alignment horizontal="left" vertical="center" indent="2"/>
      <protection locked="0"/>
    </xf>
    <xf numFmtId="0" fontId="4" fillId="0" borderId="2" xfId="22" applyFont="1" applyBorder="1" applyAlignment="1">
      <alignment horizontal="left" vertical="center" indent="1"/>
      <protection/>
    </xf>
    <xf numFmtId="185" fontId="5" fillId="0" borderId="0" xfId="20" applyNumberFormat="1" applyFont="1" applyBorder="1" applyAlignment="1" applyProtection="1">
      <alignment horizontal="right" vertical="justify"/>
      <protection locked="0"/>
    </xf>
    <xf numFmtId="0" fontId="14" fillId="0" borderId="8" xfId="20" applyFont="1" applyBorder="1" applyAlignment="1">
      <alignment vertical="center"/>
      <protection/>
    </xf>
    <xf numFmtId="0" fontId="5" fillId="0" borderId="1" xfId="20" applyFont="1" applyBorder="1" applyAlignment="1">
      <alignment vertical="center"/>
      <protection/>
    </xf>
    <xf numFmtId="0" fontId="5" fillId="0" borderId="1" xfId="20" applyFont="1" applyBorder="1" applyAlignment="1">
      <alignment horizontal="left" vertical="center" indent="1"/>
      <protection/>
    </xf>
    <xf numFmtId="0" fontId="5" fillId="0" borderId="0" xfId="15" applyFont="1">
      <alignment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4" fillId="0" borderId="0" xfId="20" applyFont="1">
      <alignment/>
      <protection/>
    </xf>
  </cellXfs>
  <cellStyles count="14">
    <cellStyle name="Normal" xfId="0"/>
    <cellStyle name="一般_26e" xfId="15"/>
    <cellStyle name="一般_26G" xfId="16"/>
    <cellStyle name="一般_26J" xfId="17"/>
    <cellStyle name="一般_276" xfId="18"/>
    <cellStyle name="一般_279" xfId="19"/>
    <cellStyle name="一般_27F" xfId="20"/>
    <cellStyle name="一般_27G" xfId="21"/>
    <cellStyle name="一般_27H" xfId="22"/>
    <cellStyle name="Comma" xfId="23"/>
    <cellStyle name="Comma [0]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tabSelected="1" workbookViewId="0" topLeftCell="A1">
      <selection activeCell="A3" sqref="A3:H3"/>
    </sheetView>
  </sheetViews>
  <sheetFormatPr defaultColWidth="9.00390625" defaultRowHeight="16.5"/>
  <cols>
    <col min="1" max="1" width="19.375" style="82" customWidth="1"/>
    <col min="2" max="8" width="9.125" style="82" customWidth="1"/>
    <col min="9" max="9" width="16.125" style="82" customWidth="1"/>
    <col min="10" max="16" width="9.125" style="82" customWidth="1"/>
    <col min="17" max="17" width="19.625" style="82" customWidth="1"/>
    <col min="18" max="16384" width="9.75390625" style="82" customWidth="1"/>
  </cols>
  <sheetData>
    <row r="1" spans="1:17" s="2" customFormat="1" ht="10.5" customHeight="1">
      <c r="A1" s="1" t="s">
        <v>87</v>
      </c>
      <c r="O1" s="3"/>
      <c r="Q1" s="3" t="s">
        <v>0</v>
      </c>
    </row>
    <row r="2" spans="1:17" s="5" customFormat="1" ht="27" customHeight="1">
      <c r="A2" s="4" t="s">
        <v>88</v>
      </c>
      <c r="B2" s="4"/>
      <c r="C2" s="4"/>
      <c r="D2" s="4"/>
      <c r="E2" s="4"/>
      <c r="F2" s="4"/>
      <c r="G2" s="4"/>
      <c r="H2" s="4"/>
      <c r="J2" s="6" t="s">
        <v>1</v>
      </c>
      <c r="K2" s="6"/>
      <c r="L2" s="6"/>
      <c r="M2" s="6"/>
      <c r="N2" s="6"/>
      <c r="O2" s="6"/>
      <c r="P2" s="6"/>
      <c r="Q2" s="6"/>
    </row>
    <row r="3" spans="1:17" s="8" customFormat="1" ht="18" customHeight="1">
      <c r="A3" s="7" t="s">
        <v>2</v>
      </c>
      <c r="B3" s="7"/>
      <c r="C3" s="7"/>
      <c r="D3" s="7"/>
      <c r="E3" s="7"/>
      <c r="F3" s="7"/>
      <c r="G3" s="7"/>
      <c r="H3" s="7"/>
      <c r="J3" s="9" t="s">
        <v>3</v>
      </c>
      <c r="K3" s="9"/>
      <c r="L3" s="9"/>
      <c r="M3" s="9"/>
      <c r="N3" s="9"/>
      <c r="O3" s="9"/>
      <c r="P3" s="9"/>
      <c r="Q3" s="9"/>
    </row>
    <row r="4" spans="1:17" s="12" customFormat="1" ht="10.5" customHeight="1">
      <c r="A4" s="10"/>
      <c r="B4" s="10"/>
      <c r="C4" s="10"/>
      <c r="D4" s="10"/>
      <c r="E4" s="10"/>
      <c r="F4" s="10"/>
      <c r="G4" s="10"/>
      <c r="H4" s="10"/>
      <c r="I4" s="11"/>
      <c r="J4" s="10"/>
      <c r="K4" s="10"/>
      <c r="L4" s="10"/>
      <c r="M4" s="10"/>
      <c r="N4" s="10"/>
      <c r="O4" s="10"/>
      <c r="P4" s="10"/>
      <c r="Q4" s="10"/>
    </row>
    <row r="5" spans="1:17" s="2" customFormat="1" ht="9.75" customHeight="1">
      <c r="A5" s="13"/>
      <c r="B5" s="14" t="s">
        <v>89</v>
      </c>
      <c r="C5" s="15"/>
      <c r="D5" s="15"/>
      <c r="E5" s="16"/>
      <c r="F5" s="15"/>
      <c r="G5" s="15"/>
      <c r="H5" s="17"/>
      <c r="I5" s="18"/>
      <c r="J5" s="14" t="s">
        <v>4</v>
      </c>
      <c r="K5" s="15"/>
      <c r="L5" s="15"/>
      <c r="M5" s="16"/>
      <c r="N5" s="15"/>
      <c r="O5" s="15"/>
      <c r="P5" s="19"/>
      <c r="Q5" s="18"/>
    </row>
    <row r="6" spans="1:17" s="2" customFormat="1" ht="9.75" customHeight="1">
      <c r="A6" s="13"/>
      <c r="B6" s="20" t="s">
        <v>5</v>
      </c>
      <c r="C6" s="20"/>
      <c r="D6" s="20"/>
      <c r="E6" s="20"/>
      <c r="F6" s="20"/>
      <c r="G6" s="20"/>
      <c r="H6" s="21"/>
      <c r="I6" s="18"/>
      <c r="J6" s="20" t="s">
        <v>6</v>
      </c>
      <c r="K6" s="20"/>
      <c r="L6" s="20"/>
      <c r="M6" s="20"/>
      <c r="N6" s="20"/>
      <c r="O6" s="20"/>
      <c r="P6" s="22"/>
      <c r="Q6" s="18"/>
    </row>
    <row r="7" spans="1:17" s="2" customFormat="1" ht="9.75" customHeight="1">
      <c r="A7" s="23" t="s">
        <v>90</v>
      </c>
      <c r="B7" s="24" t="s">
        <v>7</v>
      </c>
      <c r="C7" s="24" t="s">
        <v>8</v>
      </c>
      <c r="D7" s="24" t="s">
        <v>9</v>
      </c>
      <c r="E7" s="24" t="s">
        <v>10</v>
      </c>
      <c r="F7" s="24" t="s">
        <v>11</v>
      </c>
      <c r="G7" s="24" t="s">
        <v>12</v>
      </c>
      <c r="H7" s="24" t="s">
        <v>91</v>
      </c>
      <c r="I7" s="18"/>
      <c r="J7" s="24" t="s">
        <v>7</v>
      </c>
      <c r="K7" s="24" t="s">
        <v>8</v>
      </c>
      <c r="L7" s="24" t="s">
        <v>9</v>
      </c>
      <c r="M7" s="24" t="s">
        <v>10</v>
      </c>
      <c r="N7" s="24" t="s">
        <v>11</v>
      </c>
      <c r="O7" s="24" t="s">
        <v>12</v>
      </c>
      <c r="P7" s="25" t="s">
        <v>91</v>
      </c>
      <c r="Q7" s="26" t="s">
        <v>13</v>
      </c>
    </row>
    <row r="8" spans="1:17" s="2" customFormat="1" ht="9.75" customHeight="1">
      <c r="A8" s="27"/>
      <c r="B8" s="28" t="s">
        <v>14</v>
      </c>
      <c r="C8" s="28" t="s">
        <v>14</v>
      </c>
      <c r="D8" s="29"/>
      <c r="E8" s="28"/>
      <c r="F8" s="28"/>
      <c r="G8" s="28"/>
      <c r="H8" s="29"/>
      <c r="I8" s="18"/>
      <c r="J8" s="28" t="s">
        <v>14</v>
      </c>
      <c r="K8" s="28" t="s">
        <v>14</v>
      </c>
      <c r="L8" s="29"/>
      <c r="M8" s="28"/>
      <c r="N8" s="28"/>
      <c r="O8" s="28"/>
      <c r="P8" s="13"/>
      <c r="Q8" s="30"/>
    </row>
    <row r="9" spans="1:17" s="2" customFormat="1" ht="9.75" customHeight="1">
      <c r="A9" s="13"/>
      <c r="B9" s="28" t="s">
        <v>15</v>
      </c>
      <c r="C9" s="28" t="s">
        <v>15</v>
      </c>
      <c r="D9" s="28" t="s">
        <v>16</v>
      </c>
      <c r="E9" s="28" t="s">
        <v>17</v>
      </c>
      <c r="F9" s="28" t="s">
        <v>18</v>
      </c>
      <c r="G9" s="28"/>
      <c r="H9" s="29"/>
      <c r="I9" s="18"/>
      <c r="J9" s="28" t="s">
        <v>15</v>
      </c>
      <c r="K9" s="28" t="s">
        <v>15</v>
      </c>
      <c r="L9" s="28" t="s">
        <v>16</v>
      </c>
      <c r="M9" s="28" t="s">
        <v>17</v>
      </c>
      <c r="N9" s="28" t="s">
        <v>18</v>
      </c>
      <c r="O9" s="28"/>
      <c r="P9" s="13"/>
      <c r="Q9" s="31"/>
    </row>
    <row r="10" spans="1:17" s="2" customFormat="1" ht="8.25" customHeight="1">
      <c r="A10" s="13"/>
      <c r="B10" s="28" t="s">
        <v>16</v>
      </c>
      <c r="C10" s="28" t="s">
        <v>17</v>
      </c>
      <c r="D10" s="28" t="s">
        <v>19</v>
      </c>
      <c r="E10" s="28" t="s">
        <v>19</v>
      </c>
      <c r="F10" s="32" t="s">
        <v>20</v>
      </c>
      <c r="G10" s="28" t="s">
        <v>21</v>
      </c>
      <c r="H10" s="28" t="s">
        <v>22</v>
      </c>
      <c r="I10" s="18"/>
      <c r="J10" s="28" t="s">
        <v>16</v>
      </c>
      <c r="K10" s="28" t="s">
        <v>17</v>
      </c>
      <c r="L10" s="28" t="s">
        <v>19</v>
      </c>
      <c r="M10" s="28" t="s">
        <v>19</v>
      </c>
      <c r="N10" s="32" t="s">
        <v>20</v>
      </c>
      <c r="O10" s="28" t="s">
        <v>21</v>
      </c>
      <c r="P10" s="33" t="s">
        <v>22</v>
      </c>
      <c r="Q10" s="31"/>
    </row>
    <row r="11" spans="1:17" s="2" customFormat="1" ht="3" customHeight="1">
      <c r="A11" s="34"/>
      <c r="B11" s="35"/>
      <c r="C11" s="35"/>
      <c r="D11" s="35"/>
      <c r="E11" s="35"/>
      <c r="F11" s="35"/>
      <c r="G11" s="35"/>
      <c r="H11" s="35"/>
      <c r="I11" s="18"/>
      <c r="J11" s="35"/>
      <c r="K11" s="35"/>
      <c r="L11" s="35"/>
      <c r="M11" s="35"/>
      <c r="N11" s="35"/>
      <c r="O11" s="35"/>
      <c r="P11" s="36"/>
      <c r="Q11" s="37"/>
    </row>
    <row r="12" spans="1:17" s="43" customFormat="1" ht="9" customHeight="1">
      <c r="A12" s="38"/>
      <c r="B12" s="39" t="s">
        <v>23</v>
      </c>
      <c r="C12" s="39" t="s">
        <v>23</v>
      </c>
      <c r="D12" s="39" t="s">
        <v>24</v>
      </c>
      <c r="E12" s="39" t="s">
        <v>24</v>
      </c>
      <c r="F12" s="39" t="s">
        <v>25</v>
      </c>
      <c r="G12" s="39" t="s">
        <v>25</v>
      </c>
      <c r="H12" s="40" t="s">
        <v>26</v>
      </c>
      <c r="I12" s="41"/>
      <c r="J12" s="39" t="s">
        <v>23</v>
      </c>
      <c r="K12" s="39" t="s">
        <v>23</v>
      </c>
      <c r="L12" s="39" t="s">
        <v>24</v>
      </c>
      <c r="M12" s="39" t="s">
        <v>24</v>
      </c>
      <c r="N12" s="39" t="s">
        <v>25</v>
      </c>
      <c r="O12" s="39" t="s">
        <v>25</v>
      </c>
      <c r="P12" s="42" t="s">
        <v>26</v>
      </c>
      <c r="Q12" s="41"/>
    </row>
    <row r="13" spans="1:17" s="43" customFormat="1" ht="7.5" customHeight="1">
      <c r="A13" s="38"/>
      <c r="B13" s="44" t="s">
        <v>27</v>
      </c>
      <c r="C13" s="44" t="s">
        <v>27</v>
      </c>
      <c r="D13" s="44" t="s">
        <v>28</v>
      </c>
      <c r="E13" s="44" t="s">
        <v>28</v>
      </c>
      <c r="F13" s="44" t="s">
        <v>29</v>
      </c>
      <c r="G13" s="44" t="s">
        <v>29</v>
      </c>
      <c r="H13" s="41" t="s">
        <v>30</v>
      </c>
      <c r="I13" s="41"/>
      <c r="J13" s="44" t="s">
        <v>27</v>
      </c>
      <c r="K13" s="44" t="s">
        <v>27</v>
      </c>
      <c r="L13" s="44" t="s">
        <v>28</v>
      </c>
      <c r="M13" s="44" t="s">
        <v>28</v>
      </c>
      <c r="N13" s="44" t="s">
        <v>29</v>
      </c>
      <c r="O13" s="44" t="s">
        <v>29</v>
      </c>
      <c r="P13" s="45" t="s">
        <v>30</v>
      </c>
      <c r="Q13" s="41"/>
    </row>
    <row r="14" spans="1:17" s="50" customFormat="1" ht="5.25" customHeight="1">
      <c r="A14" s="46"/>
      <c r="B14" s="47"/>
      <c r="C14" s="47"/>
      <c r="D14" s="47"/>
      <c r="E14" s="47"/>
      <c r="F14" s="48"/>
      <c r="G14" s="48"/>
      <c r="H14" s="48"/>
      <c r="I14" s="47"/>
      <c r="J14" s="48"/>
      <c r="K14" s="48"/>
      <c r="L14" s="48"/>
      <c r="M14" s="48"/>
      <c r="N14" s="48"/>
      <c r="O14" s="48"/>
      <c r="P14" s="49"/>
      <c r="Q14" s="47"/>
    </row>
    <row r="15" spans="1:17" s="2" customFormat="1" ht="9.75" customHeight="1" hidden="1">
      <c r="A15" s="51" t="e">
        <f>"民  國    "&amp;A16-1&amp;"        年"</f>
        <v>#VALUE!</v>
      </c>
      <c r="B15" s="52">
        <v>6319</v>
      </c>
      <c r="C15" s="52">
        <v>4992</v>
      </c>
      <c r="D15" s="52">
        <v>3598</v>
      </c>
      <c r="E15" s="52">
        <v>2891</v>
      </c>
      <c r="F15" s="52">
        <v>16</v>
      </c>
      <c r="G15" s="52">
        <v>27774</v>
      </c>
      <c r="H15" s="52">
        <v>80300</v>
      </c>
      <c r="I15" s="53"/>
      <c r="J15" s="52">
        <v>540</v>
      </c>
      <c r="K15" s="52">
        <v>494</v>
      </c>
      <c r="L15" s="52">
        <v>1290</v>
      </c>
      <c r="M15" s="52">
        <v>1188</v>
      </c>
      <c r="N15" s="52">
        <v>26</v>
      </c>
      <c r="O15" s="52">
        <v>11002</v>
      </c>
      <c r="P15" s="54">
        <v>13075</v>
      </c>
      <c r="Q15" s="55" t="e">
        <f>"        "&amp;A16+1910</f>
        <v>#VALUE!</v>
      </c>
    </row>
    <row r="16" spans="1:17" s="2" customFormat="1" ht="9.75" customHeight="1" hidden="1">
      <c r="A16" s="56" t="s">
        <v>92</v>
      </c>
      <c r="B16" s="52">
        <v>7518</v>
      </c>
      <c r="C16" s="52">
        <v>6460</v>
      </c>
      <c r="D16" s="52">
        <v>4281</v>
      </c>
      <c r="E16" s="52">
        <v>3646</v>
      </c>
      <c r="F16" s="52">
        <v>19</v>
      </c>
      <c r="G16" s="52">
        <v>33710</v>
      </c>
      <c r="H16" s="52">
        <v>122904</v>
      </c>
      <c r="I16" s="52"/>
      <c r="J16" s="52">
        <v>571</v>
      </c>
      <c r="K16" s="52">
        <v>520</v>
      </c>
      <c r="L16" s="52">
        <v>1347</v>
      </c>
      <c r="M16" s="52">
        <v>1233</v>
      </c>
      <c r="N16" s="52">
        <v>27</v>
      </c>
      <c r="O16" s="52">
        <v>11313</v>
      </c>
      <c r="P16" s="54">
        <v>13946</v>
      </c>
      <c r="Q16" s="57" t="s">
        <v>31</v>
      </c>
    </row>
    <row r="17" spans="1:17" s="2" customFormat="1" ht="9.75" customHeight="1">
      <c r="A17" s="56" t="s">
        <v>93</v>
      </c>
      <c r="B17" s="52">
        <v>7360</v>
      </c>
      <c r="C17" s="52">
        <v>6547</v>
      </c>
      <c r="D17" s="52">
        <v>4302</v>
      </c>
      <c r="E17" s="52">
        <v>3804</v>
      </c>
      <c r="F17" s="52">
        <v>19</v>
      </c>
      <c r="G17" s="52">
        <v>32144</v>
      </c>
      <c r="H17" s="52">
        <v>122360</v>
      </c>
      <c r="I17" s="52"/>
      <c r="J17" s="52">
        <v>610</v>
      </c>
      <c r="K17" s="52">
        <v>588</v>
      </c>
      <c r="L17" s="52">
        <v>1406</v>
      </c>
      <c r="M17" s="52">
        <v>1360</v>
      </c>
      <c r="N17" s="52">
        <v>23</v>
      </c>
      <c r="O17" s="52">
        <v>9751</v>
      </c>
      <c r="P17" s="54">
        <v>13268</v>
      </c>
      <c r="Q17" s="57" t="s">
        <v>32</v>
      </c>
    </row>
    <row r="18" spans="1:17" s="2" customFormat="1" ht="9.75" customHeight="1">
      <c r="A18" s="58">
        <v>82</v>
      </c>
      <c r="B18" s="52">
        <v>7993</v>
      </c>
      <c r="C18" s="52">
        <v>6903</v>
      </c>
      <c r="D18" s="52">
        <v>4317</v>
      </c>
      <c r="E18" s="52">
        <v>3763</v>
      </c>
      <c r="F18" s="52">
        <v>22</v>
      </c>
      <c r="G18" s="52">
        <v>40441</v>
      </c>
      <c r="H18" s="52">
        <v>152174</v>
      </c>
      <c r="I18" s="52"/>
      <c r="J18" s="52">
        <v>627</v>
      </c>
      <c r="K18" s="52">
        <v>591</v>
      </c>
      <c r="L18" s="52">
        <v>1451</v>
      </c>
      <c r="M18" s="52">
        <v>1367</v>
      </c>
      <c r="N18" s="52">
        <v>25</v>
      </c>
      <c r="O18" s="52">
        <v>10584</v>
      </c>
      <c r="P18" s="54">
        <v>14472</v>
      </c>
      <c r="Q18" s="57" t="s">
        <v>33</v>
      </c>
    </row>
    <row r="19" spans="1:17" s="2" customFormat="1" ht="9.75" customHeight="1">
      <c r="A19" s="58">
        <v>83</v>
      </c>
      <c r="B19" s="52">
        <v>7633</v>
      </c>
      <c r="C19" s="52">
        <v>6956</v>
      </c>
      <c r="D19" s="52">
        <v>3797</v>
      </c>
      <c r="E19" s="52">
        <v>3421</v>
      </c>
      <c r="F19" s="52">
        <v>17</v>
      </c>
      <c r="G19" s="52">
        <v>34042</v>
      </c>
      <c r="H19" s="52">
        <v>116426</v>
      </c>
      <c r="I19" s="52"/>
      <c r="J19" s="52">
        <v>653</v>
      </c>
      <c r="K19" s="52">
        <v>598</v>
      </c>
      <c r="L19" s="52">
        <v>1502</v>
      </c>
      <c r="M19" s="52">
        <v>1378</v>
      </c>
      <c r="N19" s="52">
        <v>27</v>
      </c>
      <c r="O19" s="52">
        <v>11533</v>
      </c>
      <c r="P19" s="54">
        <v>15887</v>
      </c>
      <c r="Q19" s="57" t="s">
        <v>34</v>
      </c>
    </row>
    <row r="20" spans="1:17" s="2" customFormat="1" ht="9.75" customHeight="1">
      <c r="A20" s="58">
        <v>84</v>
      </c>
      <c r="B20" s="52">
        <v>7031</v>
      </c>
      <c r="C20" s="52">
        <v>6386</v>
      </c>
      <c r="D20" s="52">
        <v>3761</v>
      </c>
      <c r="E20" s="52">
        <v>3410</v>
      </c>
      <c r="F20" s="52">
        <v>22</v>
      </c>
      <c r="G20" s="52">
        <v>40446</v>
      </c>
      <c r="H20" s="52">
        <v>137832</v>
      </c>
      <c r="I20" s="52"/>
      <c r="J20" s="52">
        <v>659</v>
      </c>
      <c r="K20" s="52">
        <v>541</v>
      </c>
      <c r="L20" s="52">
        <v>1651</v>
      </c>
      <c r="M20" s="52">
        <v>1398</v>
      </c>
      <c r="N20" s="52">
        <v>25</v>
      </c>
      <c r="O20" s="52">
        <v>9801</v>
      </c>
      <c r="P20" s="54">
        <v>13696</v>
      </c>
      <c r="Q20" s="57" t="s">
        <v>35</v>
      </c>
    </row>
    <row r="21" spans="1:17" s="2" customFormat="1" ht="9.75" customHeight="1">
      <c r="A21" s="58">
        <v>85</v>
      </c>
      <c r="B21" s="52">
        <v>7129</v>
      </c>
      <c r="C21" s="52">
        <v>6459</v>
      </c>
      <c r="D21" s="52">
        <v>3793</v>
      </c>
      <c r="E21" s="52">
        <v>3431</v>
      </c>
      <c r="F21" s="52">
        <v>21</v>
      </c>
      <c r="G21" s="52">
        <v>39797</v>
      </c>
      <c r="H21" s="52">
        <v>136558</v>
      </c>
      <c r="I21" s="52"/>
      <c r="J21" s="52">
        <v>744</v>
      </c>
      <c r="K21" s="52">
        <v>601</v>
      </c>
      <c r="L21" s="52">
        <v>1870</v>
      </c>
      <c r="M21" s="52">
        <v>1528</v>
      </c>
      <c r="N21" s="52">
        <v>47</v>
      </c>
      <c r="O21" s="52">
        <v>18632</v>
      </c>
      <c r="P21" s="54">
        <v>28464</v>
      </c>
      <c r="Q21" s="57" t="s">
        <v>36</v>
      </c>
    </row>
    <row r="22" spans="1:17" s="2" customFormat="1" ht="6" customHeight="1">
      <c r="A22" s="58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4"/>
      <c r="Q22" s="57"/>
    </row>
    <row r="23" spans="1:17" s="2" customFormat="1" ht="9.75" customHeight="1">
      <c r="A23" s="58">
        <v>86</v>
      </c>
      <c r="B23" s="52">
        <v>7024</v>
      </c>
      <c r="C23" s="52">
        <v>6426</v>
      </c>
      <c r="D23" s="52">
        <v>3866</v>
      </c>
      <c r="E23" s="52">
        <v>3533</v>
      </c>
      <c r="F23" s="52">
        <v>22</v>
      </c>
      <c r="G23" s="52">
        <v>40809</v>
      </c>
      <c r="H23" s="52">
        <v>144163</v>
      </c>
      <c r="I23" s="52"/>
      <c r="J23" s="52">
        <v>770</v>
      </c>
      <c r="K23" s="52">
        <v>659</v>
      </c>
      <c r="L23" s="52">
        <v>1887</v>
      </c>
      <c r="M23" s="52">
        <v>1625</v>
      </c>
      <c r="N23" s="52">
        <v>44</v>
      </c>
      <c r="O23" s="52">
        <v>17755</v>
      </c>
      <c r="P23" s="54">
        <v>28823</v>
      </c>
      <c r="Q23" s="57" t="s">
        <v>37</v>
      </c>
    </row>
    <row r="24" spans="1:17" s="2" customFormat="1" ht="9.75" customHeight="1">
      <c r="A24" s="59">
        <v>87</v>
      </c>
      <c r="B24" s="52">
        <v>7122</v>
      </c>
      <c r="C24" s="52">
        <v>6426</v>
      </c>
      <c r="D24" s="52">
        <v>3925</v>
      </c>
      <c r="E24" s="52">
        <v>3526</v>
      </c>
      <c r="F24" s="52">
        <v>18</v>
      </c>
      <c r="G24" s="52">
        <v>33097</v>
      </c>
      <c r="H24" s="52">
        <v>116728</v>
      </c>
      <c r="I24" s="52"/>
      <c r="J24" s="52">
        <v>734</v>
      </c>
      <c r="K24" s="52">
        <v>619</v>
      </c>
      <c r="L24" s="52">
        <v>1884</v>
      </c>
      <c r="M24" s="52">
        <v>1604</v>
      </c>
      <c r="N24" s="52">
        <v>36</v>
      </c>
      <c r="O24" s="52">
        <v>13712</v>
      </c>
      <c r="P24" s="54">
        <v>22014</v>
      </c>
      <c r="Q24" s="57" t="s">
        <v>38</v>
      </c>
    </row>
    <row r="25" spans="1:17" s="2" customFormat="1" ht="9.75" customHeight="1">
      <c r="A25" s="58">
        <v>88</v>
      </c>
      <c r="B25" s="52">
        <v>7766</v>
      </c>
      <c r="C25" s="52">
        <v>6893</v>
      </c>
      <c r="D25" s="52">
        <v>4112</v>
      </c>
      <c r="E25" s="52">
        <v>3687</v>
      </c>
      <c r="F25" s="52">
        <v>23</v>
      </c>
      <c r="G25" s="52">
        <v>43097</v>
      </c>
      <c r="H25" s="52">
        <v>158943</v>
      </c>
      <c r="I25" s="52"/>
      <c r="J25" s="52">
        <v>739</v>
      </c>
      <c r="K25" s="52">
        <v>633</v>
      </c>
      <c r="L25" s="52">
        <v>1846</v>
      </c>
      <c r="M25" s="52">
        <v>1585</v>
      </c>
      <c r="N25" s="52">
        <v>41</v>
      </c>
      <c r="O25" s="52">
        <v>16312</v>
      </c>
      <c r="P25" s="54">
        <v>25859</v>
      </c>
      <c r="Q25" s="57" t="s">
        <v>39</v>
      </c>
    </row>
    <row r="26" spans="1:17" s="2" customFormat="1" ht="9.75" customHeight="1">
      <c r="A26" s="58">
        <v>89</v>
      </c>
      <c r="B26" s="52">
        <v>7103</v>
      </c>
      <c r="C26" s="52">
        <v>6592</v>
      </c>
      <c r="D26" s="52">
        <v>3779</v>
      </c>
      <c r="E26" s="52">
        <v>3496</v>
      </c>
      <c r="F26" s="52">
        <v>21</v>
      </c>
      <c r="G26" s="52">
        <v>39653</v>
      </c>
      <c r="H26" s="52">
        <v>138601</v>
      </c>
      <c r="I26" s="52"/>
      <c r="J26" s="52">
        <v>723</v>
      </c>
      <c r="K26" s="52">
        <v>719</v>
      </c>
      <c r="L26" s="52">
        <v>1724</v>
      </c>
      <c r="M26" s="52">
        <v>1713</v>
      </c>
      <c r="N26" s="52">
        <v>34</v>
      </c>
      <c r="O26" s="52">
        <v>14465</v>
      </c>
      <c r="P26" s="54">
        <v>24785</v>
      </c>
      <c r="Q26" s="57" t="s">
        <v>40</v>
      </c>
    </row>
    <row r="27" spans="1:17" s="64" customFormat="1" ht="9.75" customHeight="1">
      <c r="A27" s="60">
        <v>90</v>
      </c>
      <c r="B27" s="61">
        <f>B29+B31+B33</f>
        <v>6417.034000000001</v>
      </c>
      <c r="C27" s="61">
        <f>C29+C31+C33</f>
        <v>6121.351000000001</v>
      </c>
      <c r="D27" s="61">
        <f>D29+D31+D33</f>
        <v>3541.3199999999997</v>
      </c>
      <c r="E27" s="61">
        <f>E29+E31+E33</f>
        <v>3379.8199999999993</v>
      </c>
      <c r="F27" s="61">
        <f>H27/C27</f>
        <v>23.23133863750012</v>
      </c>
      <c r="G27" s="61">
        <f>H27/E27*1000</f>
        <v>42075.37028599157</v>
      </c>
      <c r="H27" s="61">
        <f>H29+H31+H33</f>
        <v>142207.178</v>
      </c>
      <c r="I27" s="61"/>
      <c r="J27" s="61">
        <f>J29+J31+J33</f>
        <v>654.324</v>
      </c>
      <c r="K27" s="61">
        <f>K29+K31+K33</f>
        <v>640.798</v>
      </c>
      <c r="L27" s="61">
        <f>L29+L31+L33</f>
        <v>1678.9499999999998</v>
      </c>
      <c r="M27" s="61">
        <f>M29+M31+M33</f>
        <v>1617.2</v>
      </c>
      <c r="N27" s="61">
        <f>P27/K27</f>
        <v>35.760888766818866</v>
      </c>
      <c r="O27" s="61">
        <f>P27/M27*1000</f>
        <v>14169.86519910957</v>
      </c>
      <c r="P27" s="62">
        <f>P29+P31+P33</f>
        <v>22915.505999999998</v>
      </c>
      <c r="Q27" s="63" t="s">
        <v>41</v>
      </c>
    </row>
    <row r="28" spans="1:17" s="2" customFormat="1" ht="11.25">
      <c r="A28" s="65"/>
      <c r="B28" s="66"/>
      <c r="C28" s="66"/>
      <c r="D28" s="66"/>
      <c r="E28" s="66"/>
      <c r="F28" s="67"/>
      <c r="G28" s="67"/>
      <c r="H28" s="66"/>
      <c r="I28" s="66"/>
      <c r="J28" s="66"/>
      <c r="K28" s="66"/>
      <c r="L28" s="66"/>
      <c r="M28" s="66"/>
      <c r="N28" s="67"/>
      <c r="O28" s="67"/>
      <c r="P28" s="68"/>
      <c r="Q28" s="69"/>
    </row>
    <row r="29" spans="1:17" s="2" customFormat="1" ht="12.75" customHeight="1">
      <c r="A29" s="25" t="s">
        <v>42</v>
      </c>
      <c r="B29" s="66">
        <v>3.41</v>
      </c>
      <c r="C29" s="66">
        <v>2.95</v>
      </c>
      <c r="D29" s="66">
        <v>10.55</v>
      </c>
      <c r="E29" s="66">
        <v>8</v>
      </c>
      <c r="F29" s="66">
        <f>H29/C29</f>
        <v>9.186440677966102</v>
      </c>
      <c r="G29" s="66">
        <f>H29/E29*1000</f>
        <v>3387.5</v>
      </c>
      <c r="H29" s="66">
        <v>27.1</v>
      </c>
      <c r="I29" s="66"/>
      <c r="J29" s="66">
        <v>0</v>
      </c>
      <c r="K29" s="66">
        <v>0</v>
      </c>
      <c r="L29" s="66">
        <v>0</v>
      </c>
      <c r="M29" s="66">
        <v>0</v>
      </c>
      <c r="N29" s="66" t="s">
        <v>94</v>
      </c>
      <c r="O29" s="66" t="s">
        <v>94</v>
      </c>
      <c r="P29" s="68">
        <v>0</v>
      </c>
      <c r="Q29" s="70" t="s">
        <v>95</v>
      </c>
    </row>
    <row r="30" spans="1:17" s="2" customFormat="1" ht="12.75" customHeight="1">
      <c r="A30" s="33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8"/>
      <c r="Q30" s="70"/>
    </row>
    <row r="31" spans="1:17" s="2" customFormat="1" ht="12.75" customHeight="1">
      <c r="A31" s="25" t="s">
        <v>43</v>
      </c>
      <c r="B31" s="66">
        <v>0.465</v>
      </c>
      <c r="C31" s="66">
        <v>0.32</v>
      </c>
      <c r="D31" s="66">
        <v>0.26</v>
      </c>
      <c r="E31" s="66">
        <v>0.23</v>
      </c>
      <c r="F31" s="66">
        <f>H31/C31</f>
        <v>20</v>
      </c>
      <c r="G31" s="66">
        <f>H31/E31*1000</f>
        <v>27826.08695652174</v>
      </c>
      <c r="H31" s="66">
        <v>6.4</v>
      </c>
      <c r="I31" s="66"/>
      <c r="J31" s="66">
        <v>0</v>
      </c>
      <c r="K31" s="66">
        <v>0</v>
      </c>
      <c r="L31" s="66">
        <v>0</v>
      </c>
      <c r="M31" s="66">
        <v>0</v>
      </c>
      <c r="N31" s="66" t="s">
        <v>94</v>
      </c>
      <c r="O31" s="66" t="s">
        <v>94</v>
      </c>
      <c r="P31" s="68">
        <v>0</v>
      </c>
      <c r="Q31" s="70" t="s">
        <v>44</v>
      </c>
    </row>
    <row r="32" spans="1:17" s="2" customFormat="1" ht="12.75" customHeight="1">
      <c r="A32" s="33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8"/>
      <c r="Q32" s="70"/>
    </row>
    <row r="33" spans="1:17" s="2" customFormat="1" ht="12.75" customHeight="1">
      <c r="A33" s="25" t="s">
        <v>45</v>
      </c>
      <c r="B33" s="71">
        <f>SUM(B35:B58)</f>
        <v>6413.159000000001</v>
      </c>
      <c r="C33" s="71">
        <f>SUM(C35:C58)</f>
        <v>6118.081</v>
      </c>
      <c r="D33" s="71">
        <f>SUM(D35:D58)</f>
        <v>3530.5099999999998</v>
      </c>
      <c r="E33" s="71">
        <f>SUM(E35:E58)</f>
        <v>3371.5899999999992</v>
      </c>
      <c r="F33" s="66">
        <f>H33/C33</f>
        <v>23.23827978086593</v>
      </c>
      <c r="G33" s="66">
        <f>H33/E33*1000</f>
        <v>42168.13966110946</v>
      </c>
      <c r="H33" s="71">
        <f>SUM(H35:H58)</f>
        <v>142173.678</v>
      </c>
      <c r="I33" s="71"/>
      <c r="J33" s="71">
        <f>SUM(J35:J58)</f>
        <v>654.324</v>
      </c>
      <c r="K33" s="71">
        <f>SUM(K35:K58)</f>
        <v>640.798</v>
      </c>
      <c r="L33" s="71">
        <f>SUM(L35:L58)</f>
        <v>1678.9499999999998</v>
      </c>
      <c r="M33" s="71">
        <f>SUM(M35:M58)</f>
        <v>1617.2</v>
      </c>
      <c r="N33" s="66">
        <f>P33/K33</f>
        <v>35.760888766818866</v>
      </c>
      <c r="O33" s="66">
        <f>P33/M33*1000</f>
        <v>14169.86519910957</v>
      </c>
      <c r="P33" s="71">
        <f>SUM(P35:P58)</f>
        <v>22915.505999999998</v>
      </c>
      <c r="Q33" s="70" t="s">
        <v>46</v>
      </c>
    </row>
    <row r="34" spans="1:17" s="2" customFormat="1" ht="12.75" customHeight="1">
      <c r="A34" s="33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8"/>
      <c r="Q34" s="70"/>
    </row>
    <row r="35" spans="1:17" s="2" customFormat="1" ht="12.75" customHeight="1">
      <c r="A35" s="51" t="s">
        <v>47</v>
      </c>
      <c r="B35" s="66">
        <v>6.492</v>
      </c>
      <c r="C35" s="66">
        <v>6.297</v>
      </c>
      <c r="D35" s="66">
        <v>4.15</v>
      </c>
      <c r="E35" s="66">
        <v>4.03</v>
      </c>
      <c r="F35" s="66">
        <f>H35/C35</f>
        <v>11.707162140701922</v>
      </c>
      <c r="G35" s="66">
        <f>H35/E35*1000</f>
        <v>18292.803970223325</v>
      </c>
      <c r="H35" s="66">
        <v>73.72</v>
      </c>
      <c r="I35" s="66"/>
      <c r="J35" s="66">
        <v>0</v>
      </c>
      <c r="K35" s="66">
        <v>0</v>
      </c>
      <c r="L35" s="66">
        <v>0</v>
      </c>
      <c r="M35" s="66">
        <v>0</v>
      </c>
      <c r="N35" s="66" t="s">
        <v>94</v>
      </c>
      <c r="O35" s="66" t="s">
        <v>94</v>
      </c>
      <c r="P35" s="68">
        <v>0</v>
      </c>
      <c r="Q35" s="72" t="s">
        <v>96</v>
      </c>
    </row>
    <row r="36" spans="1:17" s="2" customFormat="1" ht="12.75" customHeight="1">
      <c r="A36" s="51" t="s">
        <v>48</v>
      </c>
      <c r="B36" s="66">
        <v>1.891</v>
      </c>
      <c r="C36" s="66">
        <v>1.801</v>
      </c>
      <c r="D36" s="66">
        <v>1.01</v>
      </c>
      <c r="E36" s="66">
        <v>0.96</v>
      </c>
      <c r="F36" s="66">
        <f>H36/C36</f>
        <v>20.943920044419766</v>
      </c>
      <c r="G36" s="66">
        <f>H36/E36*1000</f>
        <v>39291.666666666664</v>
      </c>
      <c r="H36" s="66">
        <v>37.72</v>
      </c>
      <c r="I36" s="66"/>
      <c r="J36" s="66">
        <v>0</v>
      </c>
      <c r="K36" s="66">
        <v>0</v>
      </c>
      <c r="L36" s="66">
        <v>0</v>
      </c>
      <c r="M36" s="66">
        <v>0</v>
      </c>
      <c r="N36" s="66" t="s">
        <v>94</v>
      </c>
      <c r="O36" s="66" t="s">
        <v>94</v>
      </c>
      <c r="P36" s="68">
        <v>0</v>
      </c>
      <c r="Q36" s="72" t="s">
        <v>49</v>
      </c>
    </row>
    <row r="37" spans="1:17" s="2" customFormat="1" ht="12.75" customHeight="1">
      <c r="A37" s="51" t="s">
        <v>50</v>
      </c>
      <c r="B37" s="66">
        <v>18.652</v>
      </c>
      <c r="C37" s="66">
        <v>11.11</v>
      </c>
      <c r="D37" s="66">
        <v>11.59</v>
      </c>
      <c r="E37" s="66">
        <v>7.31</v>
      </c>
      <c r="F37" s="66">
        <f>H37/C37</f>
        <v>12.626462646264628</v>
      </c>
      <c r="G37" s="66">
        <f>H37/E37*1000</f>
        <v>19190.15047879617</v>
      </c>
      <c r="H37" s="66">
        <v>140.28</v>
      </c>
      <c r="I37" s="66"/>
      <c r="J37" s="66">
        <v>0</v>
      </c>
      <c r="K37" s="66">
        <v>0</v>
      </c>
      <c r="L37" s="66">
        <v>0</v>
      </c>
      <c r="M37" s="66">
        <v>0</v>
      </c>
      <c r="N37" s="66" t="s">
        <v>94</v>
      </c>
      <c r="O37" s="66" t="s">
        <v>94</v>
      </c>
      <c r="P37" s="68">
        <v>0</v>
      </c>
      <c r="Q37" s="72" t="s">
        <v>51</v>
      </c>
    </row>
    <row r="38" spans="1:17" s="2" customFormat="1" ht="12.75" customHeight="1">
      <c r="A38" s="51" t="s">
        <v>52</v>
      </c>
      <c r="B38" s="66">
        <v>20.071</v>
      </c>
      <c r="C38" s="66">
        <v>20.071</v>
      </c>
      <c r="D38" s="66">
        <v>16.59</v>
      </c>
      <c r="E38" s="66">
        <v>16.59</v>
      </c>
      <c r="F38" s="66">
        <f>H38/C38</f>
        <v>25.52578346868616</v>
      </c>
      <c r="G38" s="66">
        <f>H38/E38*1000</f>
        <v>30881.735985533454</v>
      </c>
      <c r="H38" s="66">
        <v>512.328</v>
      </c>
      <c r="I38" s="66"/>
      <c r="J38" s="66">
        <v>0</v>
      </c>
      <c r="K38" s="66">
        <v>0</v>
      </c>
      <c r="L38" s="66">
        <v>0</v>
      </c>
      <c r="M38" s="66">
        <v>0</v>
      </c>
      <c r="N38" s="66" t="s">
        <v>94</v>
      </c>
      <c r="O38" s="66" t="s">
        <v>94</v>
      </c>
      <c r="P38" s="68">
        <v>0</v>
      </c>
      <c r="Q38" s="72" t="s">
        <v>53</v>
      </c>
    </row>
    <row r="39" spans="1:17" s="2" customFormat="1" ht="12.75" customHeight="1">
      <c r="A39" s="51" t="s">
        <v>54</v>
      </c>
      <c r="B39" s="66">
        <v>43.231</v>
      </c>
      <c r="C39" s="66">
        <v>40.716</v>
      </c>
      <c r="D39" s="66">
        <v>29.44</v>
      </c>
      <c r="E39" s="66">
        <v>26.93</v>
      </c>
      <c r="F39" s="66">
        <f>H39/C39</f>
        <v>20.909716082129876</v>
      </c>
      <c r="G39" s="66">
        <f>H39/E39*1000</f>
        <v>31613.81359079094</v>
      </c>
      <c r="H39" s="66">
        <v>851.36</v>
      </c>
      <c r="I39" s="66"/>
      <c r="J39" s="66">
        <v>15.028</v>
      </c>
      <c r="K39" s="66">
        <v>15.028</v>
      </c>
      <c r="L39" s="66">
        <v>33.27</v>
      </c>
      <c r="M39" s="66">
        <v>32.52</v>
      </c>
      <c r="N39" s="66">
        <f>P39/K39</f>
        <v>19.635347351610324</v>
      </c>
      <c r="O39" s="66">
        <f>P39/M39*1000</f>
        <v>9073.800738007378</v>
      </c>
      <c r="P39" s="68">
        <v>295.08</v>
      </c>
      <c r="Q39" s="72" t="s">
        <v>55</v>
      </c>
    </row>
    <row r="40" spans="1:17" s="2" customFormat="1" ht="12.75" customHeight="1">
      <c r="A40" s="73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8"/>
      <c r="Q40" s="72"/>
    </row>
    <row r="41" spans="1:17" s="2" customFormat="1" ht="12.75" customHeight="1">
      <c r="A41" s="51" t="s">
        <v>56</v>
      </c>
      <c r="B41" s="66">
        <v>46.992</v>
      </c>
      <c r="C41" s="66">
        <v>40.092</v>
      </c>
      <c r="D41" s="66">
        <v>29.08</v>
      </c>
      <c r="E41" s="66">
        <v>24.68</v>
      </c>
      <c r="F41" s="66">
        <f>H41/C41</f>
        <v>16.450688416641725</v>
      </c>
      <c r="G41" s="66">
        <f>H41/E41*1000</f>
        <v>26723.703403565643</v>
      </c>
      <c r="H41" s="66">
        <v>659.541</v>
      </c>
      <c r="I41" s="66"/>
      <c r="J41" s="66">
        <v>1.42</v>
      </c>
      <c r="K41" s="66">
        <v>1.42</v>
      </c>
      <c r="L41" s="66">
        <v>2</v>
      </c>
      <c r="M41" s="66">
        <v>2</v>
      </c>
      <c r="N41" s="66">
        <f>P41/K41</f>
        <v>23</v>
      </c>
      <c r="O41" s="66">
        <f>P41/M41*1000</f>
        <v>16329.999999999998</v>
      </c>
      <c r="P41" s="68">
        <v>32.66</v>
      </c>
      <c r="Q41" s="72" t="s">
        <v>57</v>
      </c>
    </row>
    <row r="42" spans="1:17" s="2" customFormat="1" ht="12.75" customHeight="1">
      <c r="A42" s="51" t="s">
        <v>58</v>
      </c>
      <c r="B42" s="66">
        <v>50.001</v>
      </c>
      <c r="C42" s="66">
        <v>38.381</v>
      </c>
      <c r="D42" s="66">
        <v>31.74</v>
      </c>
      <c r="E42" s="66">
        <v>25.52</v>
      </c>
      <c r="F42" s="66">
        <f>H42/C42</f>
        <v>26.821604439696728</v>
      </c>
      <c r="G42" s="66">
        <f>H42/E42*1000</f>
        <v>40338.557993730414</v>
      </c>
      <c r="H42" s="66">
        <v>1029.44</v>
      </c>
      <c r="I42" s="66"/>
      <c r="J42" s="66">
        <v>3.098</v>
      </c>
      <c r="K42" s="66">
        <v>0.276</v>
      </c>
      <c r="L42" s="66">
        <v>3.55</v>
      </c>
      <c r="M42" s="66">
        <v>0.6</v>
      </c>
      <c r="N42" s="66">
        <f>P42/K42</f>
        <v>9.999999999999998</v>
      </c>
      <c r="O42" s="66">
        <f>P42/M42*1000</f>
        <v>4600</v>
      </c>
      <c r="P42" s="68">
        <v>2.76</v>
      </c>
      <c r="Q42" s="72" t="s">
        <v>59</v>
      </c>
    </row>
    <row r="43" spans="1:17" s="2" customFormat="1" ht="12.75" customHeight="1">
      <c r="A43" s="51" t="s">
        <v>60</v>
      </c>
      <c r="B43" s="66">
        <v>388.12</v>
      </c>
      <c r="C43" s="66">
        <v>347.728</v>
      </c>
      <c r="D43" s="66">
        <v>231.65</v>
      </c>
      <c r="E43" s="66">
        <v>209.21</v>
      </c>
      <c r="F43" s="66">
        <f>H43/C43</f>
        <v>22.344062025491187</v>
      </c>
      <c r="G43" s="66">
        <f>H43/E43*1000</f>
        <v>37138.07179389131</v>
      </c>
      <c r="H43" s="66">
        <v>7769.656</v>
      </c>
      <c r="I43" s="66"/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8">
        <v>0</v>
      </c>
      <c r="Q43" s="72" t="s">
        <v>61</v>
      </c>
    </row>
    <row r="44" spans="1:17" s="2" customFormat="1" ht="12.75" customHeight="1">
      <c r="A44" s="51" t="s">
        <v>62</v>
      </c>
      <c r="B44" s="66">
        <v>472.034</v>
      </c>
      <c r="C44" s="66">
        <v>469.534</v>
      </c>
      <c r="D44" s="66">
        <v>244.08</v>
      </c>
      <c r="E44" s="66">
        <v>242.83</v>
      </c>
      <c r="F44" s="66">
        <f>H44/C44</f>
        <v>19.960292545374777</v>
      </c>
      <c r="G44" s="66">
        <f>H44/E44*1000</f>
        <v>38595.05003500391</v>
      </c>
      <c r="H44" s="66">
        <v>9372.036</v>
      </c>
      <c r="I44" s="66"/>
      <c r="J44" s="66">
        <v>1.013</v>
      </c>
      <c r="K44" s="66">
        <v>0.862</v>
      </c>
      <c r="L44" s="66">
        <v>1.35</v>
      </c>
      <c r="M44" s="66">
        <v>1.15</v>
      </c>
      <c r="N44" s="66">
        <f>P44/K44</f>
        <v>35</v>
      </c>
      <c r="O44" s="66">
        <f>P44/M44*1000</f>
        <v>26234.782608695656</v>
      </c>
      <c r="P44" s="68">
        <v>30.17</v>
      </c>
      <c r="Q44" s="72" t="s">
        <v>63</v>
      </c>
    </row>
    <row r="45" spans="1:17" s="2" customFormat="1" ht="12.75" customHeight="1">
      <c r="A45" s="51" t="s">
        <v>64</v>
      </c>
      <c r="B45" s="66">
        <v>295.83</v>
      </c>
      <c r="C45" s="66">
        <v>283.83</v>
      </c>
      <c r="D45" s="66">
        <v>202.6</v>
      </c>
      <c r="E45" s="66">
        <v>195.6</v>
      </c>
      <c r="F45" s="66">
        <f>H45/C45</f>
        <v>23.471232780185325</v>
      </c>
      <c r="G45" s="66">
        <f>H45/E45*1000</f>
        <v>34058.486707566466</v>
      </c>
      <c r="H45" s="66">
        <v>6661.84</v>
      </c>
      <c r="I45" s="66"/>
      <c r="J45" s="66">
        <v>9.4</v>
      </c>
      <c r="K45" s="66">
        <v>6.24</v>
      </c>
      <c r="L45" s="66">
        <v>16.1</v>
      </c>
      <c r="M45" s="66">
        <v>10.5</v>
      </c>
      <c r="N45" s="66">
        <f>P45/K45</f>
        <v>21.427884615384617</v>
      </c>
      <c r="O45" s="66">
        <f>P45/M45*1000</f>
        <v>12734.285714285716</v>
      </c>
      <c r="P45" s="68">
        <v>133.71</v>
      </c>
      <c r="Q45" s="72" t="s">
        <v>97</v>
      </c>
    </row>
    <row r="46" spans="1:17" s="2" customFormat="1" ht="12.75" customHeight="1">
      <c r="A46" s="5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8"/>
      <c r="Q46" s="72"/>
    </row>
    <row r="47" spans="1:17" s="2" customFormat="1" ht="12.75" customHeight="1">
      <c r="A47" s="51" t="s">
        <v>65</v>
      </c>
      <c r="B47" s="66">
        <v>1409.276</v>
      </c>
      <c r="C47" s="66">
        <v>1316.174</v>
      </c>
      <c r="D47" s="66">
        <v>842</v>
      </c>
      <c r="E47" s="66">
        <v>791.9</v>
      </c>
      <c r="F47" s="66">
        <f aca="true" t="shared" si="0" ref="F47:F52">H47/C47</f>
        <v>32.1479644788607</v>
      </c>
      <c r="G47" s="66">
        <f aca="true" t="shared" si="1" ref="G47:G52">H47/E47*1000</f>
        <v>53431.386538704384</v>
      </c>
      <c r="H47" s="66">
        <v>42312.315</v>
      </c>
      <c r="I47" s="66"/>
      <c r="J47" s="66">
        <v>73.721</v>
      </c>
      <c r="K47" s="66">
        <v>71.32</v>
      </c>
      <c r="L47" s="66">
        <v>144.6</v>
      </c>
      <c r="M47" s="66">
        <v>139.9</v>
      </c>
      <c r="N47" s="66">
        <f>P47/K47</f>
        <v>40.868059450364555</v>
      </c>
      <c r="O47" s="66">
        <f>P47/M47*1000</f>
        <v>20834.23874195854</v>
      </c>
      <c r="P47" s="68">
        <v>2914.71</v>
      </c>
      <c r="Q47" s="72" t="s">
        <v>66</v>
      </c>
    </row>
    <row r="48" spans="1:17" s="2" customFormat="1" ht="12.75" customHeight="1">
      <c r="A48" s="51" t="s">
        <v>67</v>
      </c>
      <c r="B48" s="66">
        <v>1247.889</v>
      </c>
      <c r="C48" s="66">
        <v>1178.309</v>
      </c>
      <c r="D48" s="66">
        <v>643.63</v>
      </c>
      <c r="E48" s="66">
        <v>608.39</v>
      </c>
      <c r="F48" s="66">
        <f t="shared" si="0"/>
        <v>27.60428461464692</v>
      </c>
      <c r="G48" s="66">
        <f t="shared" si="1"/>
        <v>53463.03686779862</v>
      </c>
      <c r="H48" s="66">
        <v>32526.377</v>
      </c>
      <c r="I48" s="66"/>
      <c r="J48" s="66">
        <v>207.506</v>
      </c>
      <c r="K48" s="66">
        <v>206.95</v>
      </c>
      <c r="L48" s="66">
        <v>666.18</v>
      </c>
      <c r="M48" s="66">
        <v>630.27</v>
      </c>
      <c r="N48" s="66">
        <f>P48/K48</f>
        <v>43.94397197390674</v>
      </c>
      <c r="O48" s="66">
        <f>P48/M48*1000</f>
        <v>14429.06214796833</v>
      </c>
      <c r="P48" s="68">
        <v>9094.205</v>
      </c>
      <c r="Q48" s="72" t="s">
        <v>68</v>
      </c>
    </row>
    <row r="49" spans="1:17" s="2" customFormat="1" ht="12.75" customHeight="1">
      <c r="A49" s="51" t="s">
        <v>69</v>
      </c>
      <c r="B49" s="66">
        <v>2020.662</v>
      </c>
      <c r="C49" s="66">
        <v>1987.867</v>
      </c>
      <c r="D49" s="66">
        <v>1021.69</v>
      </c>
      <c r="E49" s="66">
        <v>1004.83</v>
      </c>
      <c r="F49" s="66">
        <f t="shared" si="0"/>
        <v>17.428762085189806</v>
      </c>
      <c r="G49" s="66">
        <f t="shared" si="1"/>
        <v>34479.52489475832</v>
      </c>
      <c r="H49" s="66">
        <v>34646.061</v>
      </c>
      <c r="I49" s="66"/>
      <c r="J49" s="66">
        <v>340.673</v>
      </c>
      <c r="K49" s="66">
        <v>337.612</v>
      </c>
      <c r="L49" s="66">
        <v>804.13</v>
      </c>
      <c r="M49" s="66">
        <v>797.26</v>
      </c>
      <c r="N49" s="66">
        <f>P49/K49</f>
        <v>30.78149177161949</v>
      </c>
      <c r="O49" s="66">
        <f>P49/M49*1000</f>
        <v>13034.895768005417</v>
      </c>
      <c r="P49" s="68">
        <v>10392.201</v>
      </c>
      <c r="Q49" s="72" t="s">
        <v>70</v>
      </c>
    </row>
    <row r="50" spans="1:17" s="2" customFormat="1" ht="12.75" customHeight="1">
      <c r="A50" s="51" t="s">
        <v>71</v>
      </c>
      <c r="B50" s="66">
        <v>195.86</v>
      </c>
      <c r="C50" s="66">
        <v>189.92</v>
      </c>
      <c r="D50" s="66">
        <v>108.97</v>
      </c>
      <c r="E50" s="66">
        <v>106.05</v>
      </c>
      <c r="F50" s="66">
        <f t="shared" si="0"/>
        <v>16.727106149957876</v>
      </c>
      <c r="G50" s="66">
        <f t="shared" si="1"/>
        <v>29955.794436586515</v>
      </c>
      <c r="H50" s="66">
        <v>3176.812</v>
      </c>
      <c r="I50" s="66"/>
      <c r="J50" s="66">
        <v>0.73</v>
      </c>
      <c r="K50" s="66">
        <v>0.14</v>
      </c>
      <c r="L50" s="66">
        <v>3.45</v>
      </c>
      <c r="M50" s="66">
        <v>0.5</v>
      </c>
      <c r="N50" s="66">
        <f>P50/K50</f>
        <v>21.499999999999996</v>
      </c>
      <c r="O50" s="66">
        <f>P50/M50*1000</f>
        <v>6020</v>
      </c>
      <c r="P50" s="68">
        <v>3.01</v>
      </c>
      <c r="Q50" s="72" t="s">
        <v>72</v>
      </c>
    </row>
    <row r="51" spans="1:17" s="2" customFormat="1" ht="12.75" customHeight="1">
      <c r="A51" s="51" t="s">
        <v>73</v>
      </c>
      <c r="B51" s="66">
        <v>163.303</v>
      </c>
      <c r="C51" s="66">
        <v>153.603</v>
      </c>
      <c r="D51" s="66">
        <v>95.33</v>
      </c>
      <c r="E51" s="66">
        <v>89.97</v>
      </c>
      <c r="F51" s="66">
        <f t="shared" si="0"/>
        <v>13.126657682467139</v>
      </c>
      <c r="G51" s="66">
        <f t="shared" si="1"/>
        <v>22410.736912304103</v>
      </c>
      <c r="H51" s="66">
        <v>2016.294</v>
      </c>
      <c r="I51" s="66"/>
      <c r="J51" s="66">
        <v>1.435</v>
      </c>
      <c r="K51" s="66">
        <v>0.65</v>
      </c>
      <c r="L51" s="66">
        <v>3.32</v>
      </c>
      <c r="M51" s="66">
        <v>1.5</v>
      </c>
      <c r="N51" s="66">
        <f>P51/K51</f>
        <v>10</v>
      </c>
      <c r="O51" s="66">
        <f>P51/M51*1000</f>
        <v>4333.333333333333</v>
      </c>
      <c r="P51" s="68">
        <v>6.5</v>
      </c>
      <c r="Q51" s="72" t="s">
        <v>74</v>
      </c>
    </row>
    <row r="52" spans="1:17" s="2" customFormat="1" ht="12.75" customHeight="1">
      <c r="A52" s="51" t="s">
        <v>75</v>
      </c>
      <c r="B52" s="66">
        <v>0.215</v>
      </c>
      <c r="C52" s="66">
        <v>0.186</v>
      </c>
      <c r="D52" s="66">
        <v>0.5</v>
      </c>
      <c r="E52" s="66">
        <v>0.43</v>
      </c>
      <c r="F52" s="66">
        <f t="shared" si="0"/>
        <v>6.000000000000001</v>
      </c>
      <c r="G52" s="66">
        <f t="shared" si="1"/>
        <v>2595.348837209303</v>
      </c>
      <c r="H52" s="66">
        <v>1.116</v>
      </c>
      <c r="I52" s="66"/>
      <c r="J52" s="66">
        <v>0</v>
      </c>
      <c r="K52" s="66">
        <v>0</v>
      </c>
      <c r="L52" s="66">
        <v>0</v>
      </c>
      <c r="M52" s="66">
        <v>0</v>
      </c>
      <c r="N52" s="66" t="s">
        <v>94</v>
      </c>
      <c r="O52" s="66" t="s">
        <v>94</v>
      </c>
      <c r="P52" s="68">
        <v>0</v>
      </c>
      <c r="Q52" s="72" t="s">
        <v>76</v>
      </c>
    </row>
    <row r="53" spans="1:17" s="2" customFormat="1" ht="12.75" customHeight="1">
      <c r="A53" s="51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8"/>
      <c r="Q53" s="72"/>
    </row>
    <row r="54" spans="1:17" s="2" customFormat="1" ht="12.75" customHeight="1">
      <c r="A54" s="51" t="s">
        <v>77</v>
      </c>
      <c r="B54" s="66">
        <v>0</v>
      </c>
      <c r="C54" s="66">
        <v>0</v>
      </c>
      <c r="D54" s="66">
        <v>0</v>
      </c>
      <c r="E54" s="66">
        <v>0</v>
      </c>
      <c r="F54" s="66" t="s">
        <v>94</v>
      </c>
      <c r="G54" s="66" t="s">
        <v>94</v>
      </c>
      <c r="H54" s="66">
        <v>0</v>
      </c>
      <c r="I54" s="66"/>
      <c r="J54" s="66">
        <v>0</v>
      </c>
      <c r="K54" s="66">
        <v>0</v>
      </c>
      <c r="L54" s="66">
        <v>0</v>
      </c>
      <c r="M54" s="66">
        <v>0</v>
      </c>
      <c r="N54" s="66" t="s">
        <v>94</v>
      </c>
      <c r="O54" s="66" t="s">
        <v>94</v>
      </c>
      <c r="P54" s="68">
        <v>0</v>
      </c>
      <c r="Q54" s="72" t="s">
        <v>78</v>
      </c>
    </row>
    <row r="55" spans="1:17" s="2" customFormat="1" ht="12.75" customHeight="1">
      <c r="A55" s="51" t="s">
        <v>79</v>
      </c>
      <c r="B55" s="66">
        <v>3.89</v>
      </c>
      <c r="C55" s="66">
        <v>3.89</v>
      </c>
      <c r="D55" s="66">
        <v>2.16</v>
      </c>
      <c r="E55" s="66">
        <v>2.16</v>
      </c>
      <c r="F55" s="66">
        <f>H55/C55</f>
        <v>16.670951156812336</v>
      </c>
      <c r="G55" s="66">
        <f>H55/E55*1000</f>
        <v>30023.148148148146</v>
      </c>
      <c r="H55" s="66">
        <v>64.85</v>
      </c>
      <c r="I55" s="66"/>
      <c r="J55" s="66">
        <v>0</v>
      </c>
      <c r="K55" s="66">
        <v>0</v>
      </c>
      <c r="L55" s="66">
        <v>0</v>
      </c>
      <c r="M55" s="66">
        <v>0</v>
      </c>
      <c r="N55" s="66" t="s">
        <v>94</v>
      </c>
      <c r="O55" s="66" t="s">
        <v>94</v>
      </c>
      <c r="P55" s="68">
        <v>0</v>
      </c>
      <c r="Q55" s="72" t="s">
        <v>80</v>
      </c>
    </row>
    <row r="56" spans="1:17" s="2" customFormat="1" ht="12.75" customHeight="1">
      <c r="A56" s="51" t="s">
        <v>81</v>
      </c>
      <c r="B56" s="66">
        <v>0</v>
      </c>
      <c r="C56" s="66">
        <v>0</v>
      </c>
      <c r="D56" s="66">
        <v>0</v>
      </c>
      <c r="E56" s="66">
        <v>0</v>
      </c>
      <c r="F56" s="66" t="s">
        <v>94</v>
      </c>
      <c r="G56" s="66" t="s">
        <v>94</v>
      </c>
      <c r="H56" s="66">
        <v>0</v>
      </c>
      <c r="I56" s="66"/>
      <c r="J56" s="66">
        <v>0</v>
      </c>
      <c r="K56" s="66">
        <v>0</v>
      </c>
      <c r="L56" s="66">
        <v>0</v>
      </c>
      <c r="M56" s="66">
        <v>0</v>
      </c>
      <c r="N56" s="66" t="s">
        <v>94</v>
      </c>
      <c r="O56" s="66" t="s">
        <v>94</v>
      </c>
      <c r="P56" s="68">
        <v>0</v>
      </c>
      <c r="Q56" s="72" t="s">
        <v>82</v>
      </c>
    </row>
    <row r="57" spans="1:17" s="2" customFormat="1" ht="12.75" customHeight="1">
      <c r="A57" s="51" t="s">
        <v>83</v>
      </c>
      <c r="B57" s="66">
        <v>25</v>
      </c>
      <c r="C57" s="66">
        <v>25</v>
      </c>
      <c r="D57" s="66">
        <v>12</v>
      </c>
      <c r="E57" s="66">
        <v>12</v>
      </c>
      <c r="F57" s="66">
        <f>H57/C57</f>
        <v>12</v>
      </c>
      <c r="G57" s="66">
        <f>H57/E57*1000</f>
        <v>25000</v>
      </c>
      <c r="H57" s="66">
        <v>300</v>
      </c>
      <c r="I57" s="66"/>
      <c r="J57" s="66">
        <v>0.3</v>
      </c>
      <c r="K57" s="66">
        <v>0.3</v>
      </c>
      <c r="L57" s="66">
        <v>1</v>
      </c>
      <c r="M57" s="66">
        <v>1</v>
      </c>
      <c r="N57" s="66">
        <f>P57/K57</f>
        <v>35</v>
      </c>
      <c r="O57" s="66">
        <f>P57/M57*1000</f>
        <v>10500</v>
      </c>
      <c r="P57" s="68">
        <v>10.5</v>
      </c>
      <c r="Q57" s="72" t="s">
        <v>84</v>
      </c>
    </row>
    <row r="58" spans="1:17" s="2" customFormat="1" ht="12.75" customHeight="1">
      <c r="A58" s="51" t="s">
        <v>85</v>
      </c>
      <c r="B58" s="66">
        <v>3.75</v>
      </c>
      <c r="C58" s="66">
        <v>3.572</v>
      </c>
      <c r="D58" s="66">
        <v>2.3</v>
      </c>
      <c r="E58" s="66">
        <v>2.2</v>
      </c>
      <c r="F58" s="66">
        <f>H58/C58</f>
        <v>6.139977603583426</v>
      </c>
      <c r="G58" s="66">
        <f>H58/E58*1000</f>
        <v>9969.090909090906</v>
      </c>
      <c r="H58" s="74">
        <v>21.932</v>
      </c>
      <c r="I58" s="66"/>
      <c r="J58" s="66">
        <v>0</v>
      </c>
      <c r="K58" s="66">
        <v>0</v>
      </c>
      <c r="L58" s="66">
        <v>0</v>
      </c>
      <c r="M58" s="66">
        <v>0</v>
      </c>
      <c r="N58" s="66" t="s">
        <v>94</v>
      </c>
      <c r="O58" s="66" t="s">
        <v>94</v>
      </c>
      <c r="P58" s="68">
        <v>0</v>
      </c>
      <c r="Q58" s="72" t="s">
        <v>86</v>
      </c>
    </row>
    <row r="59" spans="1:17" s="2" customFormat="1" ht="12.75" customHeight="1">
      <c r="A59" s="75"/>
      <c r="B59" s="76"/>
      <c r="C59" s="76"/>
      <c r="D59" s="76"/>
      <c r="E59" s="76"/>
      <c r="F59" s="76"/>
      <c r="G59" s="76"/>
      <c r="H59" s="76"/>
      <c r="I59" s="18"/>
      <c r="J59" s="76"/>
      <c r="K59" s="76"/>
      <c r="L59" s="76"/>
      <c r="M59" s="76"/>
      <c r="N59" s="76"/>
      <c r="O59" s="76"/>
      <c r="P59" s="34"/>
      <c r="Q59" s="77"/>
    </row>
    <row r="60" spans="1:17" s="2" customFormat="1" ht="12.75" customHeight="1">
      <c r="A60" s="78" t="s">
        <v>98</v>
      </c>
      <c r="B60" s="79"/>
      <c r="C60" s="79"/>
      <c r="D60" s="79"/>
      <c r="E60" s="79"/>
      <c r="F60" s="79"/>
      <c r="G60" s="79"/>
      <c r="H60" s="79"/>
      <c r="I60" s="80"/>
      <c r="J60" s="78" t="s">
        <v>99</v>
      </c>
      <c r="K60" s="80"/>
      <c r="L60" s="80"/>
      <c r="M60" s="80"/>
      <c r="N60" s="80"/>
      <c r="O60" s="80"/>
      <c r="P60" s="80"/>
      <c r="Q60" s="80"/>
    </row>
    <row r="61" spans="1:9" s="12" customFormat="1" ht="13.5" customHeight="1">
      <c r="A61" s="81"/>
      <c r="I61" s="81"/>
    </row>
    <row r="62" s="81" customFormat="1" ht="11.25" customHeight="1"/>
    <row r="63" spans="9:17" s="81" customFormat="1" ht="9" customHeight="1">
      <c r="I63" s="12"/>
      <c r="J63" s="12"/>
      <c r="K63" s="12"/>
      <c r="L63" s="12"/>
      <c r="M63" s="12"/>
      <c r="N63" s="12"/>
      <c r="O63" s="12"/>
      <c r="P63" s="12"/>
      <c r="Q63" s="12"/>
    </row>
    <row r="64" s="81" customFormat="1" ht="9" customHeight="1"/>
    <row r="65" s="81" customFormat="1" ht="15.75"/>
  </sheetData>
  <mergeCells count="6">
    <mergeCell ref="A7:A8"/>
    <mergeCell ref="Q7:Q8"/>
    <mergeCell ref="J2:Q2"/>
    <mergeCell ref="A2:H2"/>
    <mergeCell ref="A3:H3"/>
    <mergeCell ref="J3:Q3"/>
  </mergeCells>
  <printOptions/>
  <pageMargins left="0.31496062992125984" right="0.31496062992125984" top="0.5511811023622047" bottom="0" header="0" footer="0"/>
  <pageSetup fitToHeight="1" fitToWidth="1"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2002-07-08T01:47:53Z</dcterms:created>
  <dcterms:modified xsi:type="dcterms:W3CDTF">2002-07-08T01:47:54Z</dcterms:modified>
  <cp:category/>
  <cp:version/>
  <cp:contentType/>
  <cp:contentStatus/>
</cp:coreProperties>
</file>