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雜糧收購" sheetId="1" r:id="rId1"/>
  </sheets>
  <definedNames>
    <definedName name="_xlnm.Print_Area" localSheetId="0">'雜糧收購'!$A$1:$V$57</definedName>
  </definedNames>
  <calcPr fullCalcOnLoad="1"/>
</workbook>
</file>

<file path=xl/sharedStrings.xml><?xml version="1.0" encoding="utf-8"?>
<sst xmlns="http://schemas.openxmlformats.org/spreadsheetml/2006/main" count="113" uniqueCount="89">
  <si>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</si>
  <si>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</si>
  <si>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</si>
  <si>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</si>
  <si>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</si>
  <si>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</si>
  <si>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</si>
  <si>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</si>
  <si>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</si>
  <si>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>臺        北        市</t>
  </si>
  <si>
    <t xml:space="preserve"> Taipei Municipality</t>
  </si>
  <si>
    <t>高        雄        市</t>
  </si>
  <si>
    <t xml:space="preserve"> Kaohsiung Municipality</t>
  </si>
  <si>
    <t>臺   灣   省   合   計</t>
  </si>
  <si>
    <t xml:space="preserve"> Taiwan Province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</si>
  <si>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</si>
  <si>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</si>
  <si>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</si>
  <si>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</si>
  <si>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</si>
  <si>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</si>
  <si>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</si>
  <si>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</si>
  <si>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</si>
  <si>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</si>
  <si>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</si>
  <si>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</si>
  <si>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</si>
  <si>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</si>
  <si>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</si>
  <si>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</si>
  <si>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</si>
  <si>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</si>
  <si>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</si>
  <si>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</si>
  <si>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</si>
  <si>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</si>
  <si>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</si>
  <si>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</si>
  <si>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</si>
  <si>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</si>
  <si>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</si>
  <si>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</si>
  <si>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</si>
  <si>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</si>
  <si>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</si>
  <si>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</si>
  <si>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</si>
  <si>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 xml:space="preserve"> Keelung City</t>
  </si>
  <si>
    <t>新       竹       市</t>
  </si>
  <si>
    <t xml:space="preserve"> Hsinchu City</t>
  </si>
  <si>
    <t>臺       中       市</t>
  </si>
  <si>
    <t xml:space="preserve"> Taichung City</t>
  </si>
  <si>
    <t>嘉       義       市</t>
  </si>
  <si>
    <t xml:space="preserve"> Chiayi City</t>
  </si>
  <si>
    <t>臺       南       市</t>
  </si>
  <si>
    <t xml:space="preserve"> Tainan City</t>
  </si>
  <si>
    <r>
      <t xml:space="preserve">   254     90</t>
    </r>
    <r>
      <rPr>
        <sz val="8"/>
        <rFont val="標楷體"/>
        <family val="4"/>
      </rPr>
      <t>年農業統計年報</t>
    </r>
  </si>
  <si>
    <t xml:space="preserve">   AG. STATIISTICS YEARBOOK 2001     255</t>
  </si>
  <si>
    <r>
      <t>2</t>
    </r>
    <r>
      <rPr>
        <sz val="14"/>
        <rFont val="標楷體"/>
        <family val="4"/>
      </rPr>
      <t>.  雜糧收購數量與價格</t>
    </r>
  </si>
  <si>
    <t>2.  Quantity and Prices of the Coarse Grain Purchased</t>
  </si>
  <si>
    <t>年  次  及  地  區  別</t>
  </si>
  <si>
    <t>數                           量(公噸)</t>
  </si>
  <si>
    <t>Quantity(m.t.)</t>
  </si>
  <si>
    <r>
      <t>價格(元/公斤)</t>
    </r>
    <r>
      <rPr>
        <sz val="8"/>
        <rFont val="Times New Roman"/>
        <family val="1"/>
      </rPr>
      <t>Prices(N.T.$/kg)</t>
    </r>
  </si>
  <si>
    <t>Year, District</t>
  </si>
  <si>
    <t>合計</t>
  </si>
  <si>
    <t>第一期</t>
  </si>
  <si>
    <t>第二期</t>
  </si>
  <si>
    <t>秋裡作</t>
  </si>
  <si>
    <r>
      <t>玉米</t>
    </r>
    <r>
      <rPr>
        <sz val="8"/>
        <rFont val="Times New Roman"/>
        <family val="1"/>
      </rPr>
      <t>Corn</t>
    </r>
  </si>
  <si>
    <t>高粱</t>
  </si>
  <si>
    <t>Sorghum</t>
  </si>
  <si>
    <r>
      <t>大豆</t>
    </r>
    <r>
      <rPr>
        <sz val="8"/>
        <rFont val="Times New Roman"/>
        <family val="1"/>
      </rPr>
      <t>Soybean</t>
    </r>
  </si>
  <si>
    <t>小計</t>
  </si>
  <si>
    <t>玉米</t>
  </si>
  <si>
    <t>大豆</t>
  </si>
  <si>
    <t>Total</t>
  </si>
  <si>
    <t>1st Crop</t>
  </si>
  <si>
    <t>2nd Crop</t>
  </si>
  <si>
    <t>Autumn-Winter
Intermediate Crop</t>
  </si>
  <si>
    <t>Sub-total</t>
  </si>
  <si>
    <t>Corn</t>
  </si>
  <si>
    <t>Soybean</t>
  </si>
  <si>
    <r>
      <t>民國</t>
    </r>
    <r>
      <rPr>
        <sz val="8"/>
        <rFont val="Times New Roman"/>
        <family val="1"/>
      </rPr>
      <t xml:space="preserve">           81               </t>
    </r>
    <r>
      <rPr>
        <sz val="8"/>
        <rFont val="標楷體"/>
        <family val="4"/>
      </rPr>
      <t>年</t>
    </r>
  </si>
  <si>
    <t xml:space="preserve">               2001</t>
  </si>
  <si>
    <t xml:space="preserve">   資料來源 : 臺灣糧食統計要覽、行政院農業委員會農糧處。</t>
  </si>
  <si>
    <r>
      <t xml:space="preserve">   Source : Taiwan Food Statistics Book</t>
    </r>
    <r>
      <rPr>
        <sz val="8"/>
        <rFont val="細明體"/>
        <family val="3"/>
      </rPr>
      <t>、</t>
    </r>
    <r>
      <rPr>
        <sz val="8"/>
        <rFont val="Times New Roman"/>
        <family val="1"/>
      </rPr>
      <t>Food and Agriculture Department, COA, Executive Yuan.</t>
    </r>
  </si>
  <si>
    <t xml:space="preserve">                  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</si>
</sst>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#\ ###"/>
    <numFmt numFmtId="179" formatCode="#\ ###\ ##\-"/>
    <numFmt numFmtId="180" formatCode="##\ ###\ ###"/>
    <numFmt numFmtId="181" formatCode="##\ ###\ ##0"/>
    <numFmt numFmtId="182" formatCode="#\ ###\ ###\ ###"/>
    <numFmt numFmtId="183" formatCode="_-* #\ ##0;\-* #\ ##0;_-* &quot;-&quot;_-;_-@_-"/>
    <numFmt numFmtId="184" formatCode="#\ ###\ ##0;\-#\ ###\ ###;\-"/>
    <numFmt numFmtId="185" formatCode="#.0\ ###\ ##0;\-#.0\ ###\ ###;\-"/>
    <numFmt numFmtId="186" formatCode="0.00_);[Red]\(0.00\)"/>
    <numFmt numFmtId="187" formatCode="#,##0.00;\-#,##0.00;&quot;-&quot;"/>
    <numFmt numFmtId="188" formatCode="#.0\ ###\ ##0"/>
    <numFmt numFmtId="189" formatCode="#.00\ ###\ ##0"/>
    <numFmt numFmtId="190" formatCode="0.00000000_);[Red]\(0.00000000\)"/>
    <numFmt numFmtId="191" formatCode="0.0"/>
    <numFmt numFmtId="192" formatCode="0.000"/>
    <numFmt numFmtId="193" formatCode="#.00\ ###\ ##0;\-#.00\ ###\ ###;\-"/>
    <numFmt numFmtId="194" formatCode="#.000\ ###\ ##0;\-#.000\ ###\ ###;\-"/>
    <numFmt numFmtId="195" formatCode="0.000_);[Red]\(0.000\)"/>
    <numFmt numFmtId="196" formatCode="0.00_ "/>
    <numFmt numFmtId="197" formatCode="#,##0.00_ "/>
    <numFmt numFmtId="198" formatCode="#.\ ###\ ##0;\-#.\ ###\ ###;\-"/>
    <numFmt numFmtId="199" formatCode="#.0000\ ###\ ##0;\-#.0000\ ###\ ###;\-"/>
    <numFmt numFmtId="200" formatCode="0_);[Red]\(0\)"/>
    <numFmt numFmtId="201" formatCode="0.0_);[Red]\(0.0\)"/>
    <numFmt numFmtId="202" formatCode="#,##0.00_);\(\-#,##0.00\)"/>
    <numFmt numFmtId="203" formatCode="#,##0.0_);\(\-#,##0.0\)"/>
    <numFmt numFmtId="204" formatCode="#,##0_);\(\-#,##0\)"/>
    <numFmt numFmtId="205" formatCode="#\ ###\ ###.00"/>
    <numFmt numFmtId="206" formatCode="0.0000"/>
    <numFmt numFmtId="207" formatCode="#\ ###\ ###.0"/>
  </numFmts>
  <fonts count="23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9"/>
      <name val="細明體"/>
      <family val="3"/>
    </font>
    <font>
      <sz val="8"/>
      <name val="標楷體"/>
      <family val="4"/>
    </font>
    <font>
      <sz val="7"/>
      <name val="Times New Roman"/>
      <family val="1"/>
    </font>
    <font>
      <sz val="8"/>
      <name val="華康楷書體W5"/>
      <family val="3"/>
    </font>
    <font>
      <sz val="14"/>
      <name val="標楷體"/>
      <family val="4"/>
    </font>
    <font>
      <sz val="14"/>
      <name val="Times New Roman"/>
      <family val="1"/>
    </font>
    <font>
      <sz val="14"/>
      <name val="華康楷書體W5"/>
      <family val="3"/>
    </font>
    <font>
      <sz val="10"/>
      <name val="Times New Roman"/>
      <family val="1"/>
    </font>
    <font>
      <sz val="7"/>
      <name val="華康楷書體W5"/>
      <family val="3"/>
    </font>
    <font>
      <sz val="8"/>
      <name val="Times New Roman"/>
      <family val="1"/>
    </font>
    <font>
      <sz val="7.5"/>
      <name val="華康楷書體W5"/>
      <family val="3"/>
    </font>
    <font>
      <sz val="6"/>
      <name val="Times New Roman"/>
      <family val="1"/>
    </font>
    <font>
      <sz val="7.5"/>
      <name val="Times New Roman"/>
      <family val="1"/>
    </font>
    <font>
      <sz val="5"/>
      <name val="華康楷書體W5"/>
      <family val="3"/>
    </font>
    <font>
      <b/>
      <sz val="8"/>
      <name val="Times New Roman"/>
      <family val="1"/>
    </font>
    <font>
      <b/>
      <sz val="7.5"/>
      <name val="華康楷書體W5"/>
      <family val="3"/>
    </font>
    <font>
      <sz val="12"/>
      <name val="華康楷書體W5"/>
      <family val="3"/>
    </font>
    <font>
      <sz val="8"/>
      <name val="細明體"/>
      <family val="3"/>
    </font>
    <font>
      <sz val="7"/>
      <name val="標楷體"/>
      <family val="4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 style="thin"/>
      <bottom style="hair"/>
    </border>
    <border>
      <left style="dashed"/>
      <right style="dashed"/>
      <top style="thin"/>
      <bottom style="hair"/>
    </border>
    <border>
      <left style="dashed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dashed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dashed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6" fillId="0" borderId="0" xfId="18" applyFont="1" applyAlignment="1" applyProtection="1" quotePrefix="1">
      <alignment horizontal="left" vertical="center"/>
      <protection locked="0"/>
    </xf>
    <xf numFmtId="0" fontId="7" fillId="0" borderId="0" xfId="18" applyFont="1" applyAlignment="1">
      <alignment vertical="center"/>
      <protection/>
    </xf>
    <xf numFmtId="49" fontId="6" fillId="0" borderId="0" xfId="18" applyNumberFormat="1" applyFont="1" applyAlignment="1" applyProtection="1" quotePrefix="1">
      <alignment horizontal="left" vertical="center"/>
      <protection locked="0"/>
    </xf>
    <xf numFmtId="0" fontId="6" fillId="0" borderId="0" xfId="18" applyFont="1" applyAlignment="1">
      <alignment vertical="center"/>
      <protection/>
    </xf>
    <xf numFmtId="0" fontId="9" fillId="0" borderId="0" xfId="18" applyFont="1" applyAlignment="1" quotePrefix="1">
      <alignment horizontal="center" vertical="top"/>
      <protection/>
    </xf>
    <xf numFmtId="0" fontId="10" fillId="0" borderId="0" xfId="18" applyFont="1" applyAlignment="1">
      <alignment vertical="top"/>
      <protection/>
    </xf>
    <xf numFmtId="0" fontId="11" fillId="0" borderId="0" xfId="18" applyFont="1" applyAlignment="1" quotePrefix="1">
      <alignment horizontal="center"/>
      <protection/>
    </xf>
    <xf numFmtId="0" fontId="11" fillId="0" borderId="0" xfId="18" applyFont="1" applyAlignment="1">
      <alignment horizontal="center"/>
      <protection/>
    </xf>
    <xf numFmtId="0" fontId="11" fillId="0" borderId="0" xfId="18" applyFont="1" applyAlignment="1">
      <alignment/>
      <protection/>
    </xf>
    <xf numFmtId="0" fontId="11" fillId="0" borderId="0" xfId="18" applyFont="1" applyAlignment="1" quotePrefix="1">
      <alignment horizontal="right"/>
      <protection/>
    </xf>
    <xf numFmtId="0" fontId="11" fillId="0" borderId="0" xfId="18" applyFont="1" applyAlignment="1">
      <alignment horizontal="right"/>
      <protection/>
    </xf>
    <xf numFmtId="0" fontId="12" fillId="0" borderId="1" xfId="18" applyFont="1" applyBorder="1" applyAlignment="1">
      <alignment vertical="center"/>
      <protection/>
    </xf>
    <xf numFmtId="0" fontId="12" fillId="0" borderId="0" xfId="18" applyFont="1" applyBorder="1" applyAlignment="1">
      <alignment vertical="center"/>
      <protection/>
    </xf>
    <xf numFmtId="0" fontId="12" fillId="0" borderId="0" xfId="18" applyFont="1" applyAlignment="1">
      <alignment vertical="center"/>
      <protection/>
    </xf>
    <xf numFmtId="0" fontId="5" fillId="0" borderId="2" xfId="18" applyFont="1" applyBorder="1" applyAlignment="1" quotePrefix="1">
      <alignment horizontal="center" vertical="center"/>
      <protection/>
    </xf>
    <xf numFmtId="0" fontId="5" fillId="0" borderId="3" xfId="18" applyFont="1" applyBorder="1" applyAlignment="1" quotePrefix="1">
      <alignment horizontal="center" vertical="center"/>
      <protection/>
    </xf>
    <xf numFmtId="0" fontId="5" fillId="0" borderId="4" xfId="18" applyFont="1" applyBorder="1" applyAlignment="1">
      <alignment horizontal="center" vertical="center"/>
      <protection/>
    </xf>
    <xf numFmtId="0" fontId="5" fillId="0" borderId="5" xfId="18" applyFont="1" applyBorder="1" applyAlignment="1">
      <alignment horizontal="center" vertical="center"/>
      <protection/>
    </xf>
    <xf numFmtId="0" fontId="7" fillId="0" borderId="0" xfId="18" applyFont="1" applyBorder="1" applyAlignment="1">
      <alignment horizontal="distributed" vertical="center"/>
      <protection/>
    </xf>
    <xf numFmtId="0" fontId="13" fillId="0" borderId="6" xfId="18" applyFont="1" applyBorder="1" applyAlignment="1" quotePrefix="1">
      <alignment horizontal="center" vertical="center"/>
      <protection/>
    </xf>
    <xf numFmtId="0" fontId="13" fillId="0" borderId="7" xfId="18" applyFont="1" applyBorder="1" applyAlignment="1">
      <alignment horizontal="center" vertical="center"/>
      <protection/>
    </xf>
    <xf numFmtId="0" fontId="5" fillId="0" borderId="7" xfId="18" applyFont="1" applyBorder="1" applyAlignment="1" quotePrefix="1">
      <alignment horizontal="center" vertical="center" shrinkToFit="1"/>
      <protection/>
    </xf>
    <xf numFmtId="0" fontId="5" fillId="0" borderId="8" xfId="18" applyFont="1" applyBorder="1" applyAlignment="1" quotePrefix="1">
      <alignment horizontal="center" vertical="center" shrinkToFit="1"/>
      <protection/>
    </xf>
    <xf numFmtId="0" fontId="13" fillId="0" borderId="9" xfId="18" applyFont="1" applyBorder="1" applyAlignment="1" quotePrefix="1">
      <alignment horizontal="center" vertical="center"/>
      <protection/>
    </xf>
    <xf numFmtId="0" fontId="5" fillId="0" borderId="10" xfId="18" applyFont="1" applyBorder="1" applyAlignment="1" quotePrefix="1">
      <alignment horizontal="center" vertical="center"/>
      <protection/>
    </xf>
    <xf numFmtId="0" fontId="5" fillId="0" borderId="11" xfId="18" applyFont="1" applyBorder="1" applyAlignment="1" quotePrefix="1">
      <alignment horizontal="distributed"/>
      <protection/>
    </xf>
    <xf numFmtId="0" fontId="5" fillId="0" borderId="12" xfId="18" applyFont="1" applyBorder="1" applyAlignment="1">
      <alignment horizontal="distributed"/>
      <protection/>
    </xf>
    <xf numFmtId="0" fontId="5" fillId="0" borderId="13" xfId="18" applyFont="1" applyBorder="1" applyAlignment="1" quotePrefix="1">
      <alignment horizontal="distributed" vertical="center"/>
      <protection/>
    </xf>
    <xf numFmtId="0" fontId="5" fillId="0" borderId="14" xfId="18" applyFont="1" applyBorder="1" applyAlignment="1" quotePrefix="1">
      <alignment horizontal="distributed" vertical="center"/>
      <protection/>
    </xf>
    <xf numFmtId="0" fontId="5" fillId="0" borderId="15" xfId="18" applyFont="1" applyBorder="1" applyAlignment="1" quotePrefix="1">
      <alignment horizontal="distributed" vertical="center"/>
      <protection/>
    </xf>
    <xf numFmtId="0" fontId="5" fillId="0" borderId="14" xfId="18" applyFont="1" applyBorder="1" applyAlignment="1" quotePrefix="1">
      <alignment horizontal="distributed" vertical="center"/>
      <protection/>
    </xf>
    <xf numFmtId="0" fontId="7" fillId="0" borderId="0" xfId="18" applyFont="1" applyBorder="1" applyAlignment="1">
      <alignment horizontal="distributed" vertical="center"/>
      <protection/>
    </xf>
    <xf numFmtId="0" fontId="13" fillId="0" borderId="16" xfId="18" applyFont="1" applyBorder="1" applyAlignment="1" quotePrefix="1">
      <alignment horizontal="center" vertical="center"/>
      <protection/>
    </xf>
    <xf numFmtId="0" fontId="13" fillId="0" borderId="17" xfId="18" applyFont="1" applyBorder="1" applyAlignment="1">
      <alignment horizontal="center" vertical="center"/>
      <protection/>
    </xf>
    <xf numFmtId="0" fontId="5" fillId="0" borderId="17" xfId="18" applyFont="1" applyBorder="1" applyAlignment="1" quotePrefix="1">
      <alignment horizontal="distributed" vertical="top"/>
      <protection/>
    </xf>
    <xf numFmtId="0" fontId="5" fillId="0" borderId="18" xfId="18" applyFont="1" applyBorder="1" applyAlignment="1" quotePrefix="1">
      <alignment horizontal="distributed" vertical="top"/>
      <protection/>
    </xf>
    <xf numFmtId="0" fontId="13" fillId="0" borderId="19" xfId="18" applyFont="1" applyBorder="1" applyAlignment="1">
      <alignment horizontal="center" vertical="center"/>
      <protection/>
    </xf>
    <xf numFmtId="0" fontId="5" fillId="0" borderId="20" xfId="18" applyFont="1" applyBorder="1" applyAlignment="1" quotePrefix="1">
      <alignment horizontal="distributed"/>
      <protection/>
    </xf>
    <xf numFmtId="0" fontId="5" fillId="0" borderId="21" xfId="18" applyFont="1" applyBorder="1" applyAlignment="1">
      <alignment horizontal="distributed"/>
      <protection/>
    </xf>
    <xf numFmtId="0" fontId="5" fillId="0" borderId="17" xfId="18" applyFont="1" applyBorder="1" applyAlignment="1">
      <alignment horizontal="distributed" vertical="top"/>
      <protection/>
    </xf>
    <xf numFmtId="0" fontId="5" fillId="0" borderId="17" xfId="18" applyFont="1" applyBorder="1" applyAlignment="1">
      <alignment horizontal="distributed" vertical="center"/>
      <protection/>
    </xf>
    <xf numFmtId="0" fontId="5" fillId="0" borderId="22" xfId="18" applyFont="1" applyBorder="1" applyAlignment="1">
      <alignment horizontal="distributed" vertical="top"/>
      <protection/>
    </xf>
    <xf numFmtId="0" fontId="14" fillId="0" borderId="0" xfId="18" applyFont="1" applyBorder="1" applyAlignment="1">
      <alignment horizontal="distributed" vertical="center"/>
      <protection/>
    </xf>
    <xf numFmtId="0" fontId="5" fillId="0" borderId="22" xfId="18" applyFont="1" applyBorder="1" applyAlignment="1">
      <alignment horizontal="distributed" vertical="center"/>
      <protection/>
    </xf>
    <xf numFmtId="0" fontId="5" fillId="0" borderId="23" xfId="18" applyFont="1" applyBorder="1" applyAlignment="1">
      <alignment horizontal="distributed" vertical="center"/>
      <protection/>
    </xf>
    <xf numFmtId="0" fontId="5" fillId="0" borderId="23" xfId="18" applyFont="1" applyBorder="1" applyAlignment="1">
      <alignment horizontal="distributed" vertical="top"/>
      <protection/>
    </xf>
    <xf numFmtId="0" fontId="14" fillId="0" borderId="0" xfId="18" applyFont="1" applyAlignment="1">
      <alignment vertical="center"/>
      <protection/>
    </xf>
    <xf numFmtId="0" fontId="13" fillId="0" borderId="20" xfId="18" applyFont="1" applyBorder="1" applyAlignment="1">
      <alignment horizontal="center" vertical="center"/>
      <protection/>
    </xf>
    <xf numFmtId="0" fontId="13" fillId="0" borderId="17" xfId="18" applyFont="1" applyBorder="1" applyAlignment="1" quotePrefix="1">
      <alignment horizontal="center" vertical="center"/>
      <protection/>
    </xf>
    <xf numFmtId="0" fontId="15" fillId="0" borderId="17" xfId="18" applyFont="1" applyBorder="1" applyAlignment="1" quotePrefix="1">
      <alignment horizontal="center" vertical="center" wrapText="1" shrinkToFit="1"/>
      <protection/>
    </xf>
    <xf numFmtId="0" fontId="13" fillId="0" borderId="17" xfId="18" applyFont="1" applyBorder="1" applyAlignment="1">
      <alignment horizontal="center" vertical="center"/>
      <protection/>
    </xf>
    <xf numFmtId="0" fontId="13" fillId="0" borderId="16" xfId="18" applyFont="1" applyBorder="1" applyAlignment="1">
      <alignment horizontal="center" vertical="center"/>
      <protection/>
    </xf>
    <xf numFmtId="0" fontId="14" fillId="0" borderId="0" xfId="18" applyFont="1" applyBorder="1" applyAlignment="1">
      <alignment vertical="center"/>
      <protection/>
    </xf>
    <xf numFmtId="0" fontId="13" fillId="0" borderId="16" xfId="18" applyFont="1" applyBorder="1" applyAlignment="1" quotePrefix="1">
      <alignment horizontal="center" vertical="center"/>
      <protection/>
    </xf>
    <xf numFmtId="0" fontId="16" fillId="0" borderId="17" xfId="18" applyFont="1" applyBorder="1" applyAlignment="1" quotePrefix="1">
      <alignment horizontal="center" vertical="center"/>
      <protection/>
    </xf>
    <xf numFmtId="0" fontId="13" fillId="0" borderId="18" xfId="18" applyFont="1" applyBorder="1" applyAlignment="1" quotePrefix="1">
      <alignment horizontal="center" vertical="center"/>
      <protection/>
    </xf>
    <xf numFmtId="0" fontId="5" fillId="0" borderId="24" xfId="18" applyFont="1" applyBorder="1" applyAlignment="1" quotePrefix="1">
      <alignment horizontal="center" vertical="center"/>
      <protection/>
    </xf>
    <xf numFmtId="0" fontId="5" fillId="0" borderId="25" xfId="18" applyFont="1" applyBorder="1" applyAlignment="1">
      <alignment horizontal="center" vertical="center"/>
      <protection/>
    </xf>
    <xf numFmtId="0" fontId="5" fillId="0" borderId="26" xfId="18" applyFont="1" applyBorder="1" applyAlignment="1">
      <alignment horizontal="center" vertical="center"/>
      <protection/>
    </xf>
    <xf numFmtId="0" fontId="5" fillId="0" borderId="27" xfId="18" applyFont="1" applyBorder="1" applyAlignment="1">
      <alignment horizontal="center" vertical="center"/>
      <protection/>
    </xf>
    <xf numFmtId="0" fontId="7" fillId="0" borderId="0" xfId="18" applyFont="1" applyBorder="1" applyAlignment="1">
      <alignment vertical="center"/>
      <protection/>
    </xf>
    <xf numFmtId="0" fontId="5" fillId="0" borderId="28" xfId="18" applyFont="1" applyBorder="1" applyAlignment="1">
      <alignment horizontal="center" vertical="center"/>
      <protection/>
    </xf>
    <xf numFmtId="0" fontId="5" fillId="0" borderId="29" xfId="18" applyFont="1" applyBorder="1" applyAlignment="1">
      <alignment horizontal="center" vertical="center"/>
      <protection/>
    </xf>
    <xf numFmtId="0" fontId="5" fillId="0" borderId="30" xfId="18" applyFont="1" applyBorder="1" applyAlignment="1">
      <alignment horizontal="center" vertical="center"/>
      <protection/>
    </xf>
    <xf numFmtId="0" fontId="13" fillId="0" borderId="31" xfId="18" applyFont="1" applyBorder="1" applyAlignment="1">
      <alignment horizontal="center" vertical="center"/>
      <protection/>
    </xf>
    <xf numFmtId="0" fontId="5" fillId="0" borderId="10" xfId="18" applyFont="1" applyBorder="1" applyAlignment="1">
      <alignment vertical="center"/>
      <protection/>
    </xf>
    <xf numFmtId="0" fontId="13" fillId="0" borderId="0" xfId="18" applyFont="1" applyBorder="1" applyAlignment="1">
      <alignment horizontal="right" vertical="center"/>
      <protection/>
    </xf>
    <xf numFmtId="0" fontId="13" fillId="0" borderId="0" xfId="18" applyFont="1" applyAlignment="1">
      <alignment horizontal="right" vertical="center"/>
      <protection/>
    </xf>
    <xf numFmtId="0" fontId="17" fillId="0" borderId="0" xfId="18" applyFont="1" applyBorder="1" applyAlignment="1">
      <alignment horizontal="right" vertical="center"/>
      <protection/>
    </xf>
    <xf numFmtId="0" fontId="17" fillId="0" borderId="0" xfId="18" applyFont="1" applyAlignment="1">
      <alignment horizontal="right" vertical="center"/>
      <protection/>
    </xf>
    <xf numFmtId="0" fontId="17" fillId="0" borderId="10" xfId="18" applyFont="1" applyBorder="1" applyAlignment="1">
      <alignment horizontal="right" vertical="center"/>
      <protection/>
    </xf>
    <xf numFmtId="0" fontId="17" fillId="0" borderId="0" xfId="18" applyFont="1" applyAlignment="1">
      <alignment vertical="center"/>
      <protection/>
    </xf>
    <xf numFmtId="0" fontId="5" fillId="0" borderId="10" xfId="17" applyFont="1" applyBorder="1" applyAlignment="1">
      <alignment horizontal="center" vertical="center"/>
      <protection/>
    </xf>
    <xf numFmtId="184" fontId="13" fillId="0" borderId="0" xfId="18" applyNumberFormat="1" applyFont="1" applyAlignment="1" applyProtection="1">
      <alignment horizontal="right" vertical="center"/>
      <protection locked="0"/>
    </xf>
    <xf numFmtId="4" fontId="13" fillId="0" borderId="0" xfId="18" applyNumberFormat="1" applyFont="1" applyAlignment="1" applyProtection="1">
      <alignment horizontal="right" vertical="center"/>
      <protection locked="0"/>
    </xf>
    <xf numFmtId="4" fontId="13" fillId="0" borderId="10" xfId="18" applyNumberFormat="1" applyFont="1" applyBorder="1" applyAlignment="1" applyProtection="1">
      <alignment horizontal="right" vertical="center"/>
      <protection locked="0"/>
    </xf>
    <xf numFmtId="0" fontId="13" fillId="0" borderId="0" xfId="18" applyFont="1" applyAlignment="1" quotePrefix="1">
      <alignment horizontal="center" vertical="center"/>
      <protection/>
    </xf>
    <xf numFmtId="193" fontId="13" fillId="0" borderId="0" xfId="18" applyNumberFormat="1" applyFont="1" applyAlignment="1" applyProtection="1">
      <alignment horizontal="right" vertical="center"/>
      <protection locked="0"/>
    </xf>
    <xf numFmtId="0" fontId="5" fillId="0" borderId="10" xfId="16" applyFont="1" applyBorder="1" applyAlignment="1">
      <alignment horizontal="center"/>
      <protection/>
    </xf>
    <xf numFmtId="0" fontId="13" fillId="0" borderId="0" xfId="15" applyFont="1" applyAlignment="1" quotePrefix="1">
      <alignment horizontal="left" indent="1"/>
      <protection/>
    </xf>
    <xf numFmtId="0" fontId="13" fillId="0" borderId="10" xfId="15" applyFont="1" applyBorder="1" applyAlignment="1" quotePrefix="1">
      <alignment horizontal="center"/>
      <protection/>
    </xf>
    <xf numFmtId="0" fontId="13" fillId="0" borderId="19" xfId="15" applyFont="1" applyBorder="1" applyAlignment="1" quotePrefix="1">
      <alignment horizontal="left" indent="1"/>
      <protection/>
    </xf>
    <xf numFmtId="0" fontId="13" fillId="0" borderId="10" xfId="15" applyFont="1" applyBorder="1" applyAlignment="1" applyProtection="1" quotePrefix="1">
      <alignment horizontal="center"/>
      <protection locked="0"/>
    </xf>
    <xf numFmtId="0" fontId="18" fillId="0" borderId="10" xfId="15" applyFont="1" applyBorder="1" applyAlignment="1" quotePrefix="1">
      <alignment horizontal="center"/>
      <protection/>
    </xf>
    <xf numFmtId="184" fontId="18" fillId="0" borderId="0" xfId="18" applyNumberFormat="1" applyFont="1" applyAlignment="1" applyProtection="1">
      <alignment horizontal="right" vertical="center"/>
      <protection locked="0"/>
    </xf>
    <xf numFmtId="193" fontId="18" fillId="0" borderId="0" xfId="18" applyNumberFormat="1" applyFont="1" applyAlignment="1" applyProtection="1">
      <alignment horizontal="right" vertical="center"/>
      <protection locked="0"/>
    </xf>
    <xf numFmtId="4" fontId="18" fillId="0" borderId="0" xfId="18" applyNumberFormat="1" applyFont="1" applyAlignment="1" applyProtection="1">
      <alignment horizontal="right" vertical="center"/>
      <protection locked="0"/>
    </xf>
    <xf numFmtId="4" fontId="18" fillId="0" borderId="10" xfId="18" applyNumberFormat="1" applyFont="1" applyBorder="1" applyAlignment="1" applyProtection="1">
      <alignment horizontal="right" vertical="center"/>
      <protection locked="0"/>
    </xf>
    <xf numFmtId="0" fontId="18" fillId="0" borderId="19" xfId="15" applyFont="1" applyBorder="1" applyAlignment="1" quotePrefix="1">
      <alignment horizontal="left" indent="1"/>
      <protection/>
    </xf>
    <xf numFmtId="0" fontId="19" fillId="0" borderId="0" xfId="18" applyFont="1" applyAlignment="1">
      <alignment vertical="center"/>
      <protection/>
    </xf>
    <xf numFmtId="0" fontId="5" fillId="0" borderId="10" xfId="18" applyFont="1" applyBorder="1" applyAlignment="1" quotePrefix="1">
      <alignment vertical="center"/>
      <protection/>
    </xf>
    <xf numFmtId="0" fontId="13" fillId="0" borderId="0" xfId="18" applyFont="1" applyAlignment="1">
      <alignment vertical="center"/>
      <protection/>
    </xf>
    <xf numFmtId="0" fontId="13" fillId="0" borderId="0" xfId="17" applyFont="1" applyAlignment="1" applyProtection="1">
      <alignment horizontal="left" vertical="center" indent="1"/>
      <protection locked="0"/>
    </xf>
    <xf numFmtId="199" fontId="13" fillId="0" borderId="0" xfId="18" applyNumberFormat="1" applyFont="1" applyAlignment="1" applyProtection="1">
      <alignment horizontal="right" vertical="center"/>
      <protection locked="0"/>
    </xf>
    <xf numFmtId="0" fontId="13" fillId="0" borderId="0" xfId="17" applyFont="1" applyAlignment="1" applyProtection="1">
      <alignment horizontal="left" vertical="center" indent="2"/>
      <protection locked="0"/>
    </xf>
    <xf numFmtId="0" fontId="5" fillId="0" borderId="10" xfId="17" applyFont="1" applyBorder="1" applyAlignment="1">
      <alignment horizontal="left" vertical="center" indent="1"/>
      <protection/>
    </xf>
    <xf numFmtId="0" fontId="5" fillId="0" borderId="24" xfId="18" applyFont="1" applyBorder="1" applyAlignment="1">
      <alignment vertical="center"/>
      <protection/>
    </xf>
    <xf numFmtId="0" fontId="5" fillId="0" borderId="1" xfId="18" applyFont="1" applyBorder="1" applyAlignment="1">
      <alignment vertical="center"/>
      <protection/>
    </xf>
    <xf numFmtId="0" fontId="7" fillId="0" borderId="1" xfId="18" applyFont="1" applyBorder="1" applyAlignment="1">
      <alignment vertical="center"/>
      <protection/>
    </xf>
    <xf numFmtId="0" fontId="7" fillId="0" borderId="24" xfId="18" applyFont="1" applyBorder="1" applyAlignment="1">
      <alignment vertical="center"/>
      <protection/>
    </xf>
    <xf numFmtId="0" fontId="5" fillId="0" borderId="0" xfId="18" applyFont="1" applyAlignment="1" quotePrefix="1">
      <alignment horizontal="left" vertical="center"/>
      <protection/>
    </xf>
    <xf numFmtId="0" fontId="20" fillId="0" borderId="0" xfId="18" applyFont="1" applyAlignment="1">
      <alignment vertical="center"/>
      <protection/>
    </xf>
    <xf numFmtId="0" fontId="13" fillId="0" borderId="0" xfId="18" applyFont="1" applyAlignment="1" quotePrefix="1">
      <alignment horizontal="left" vertical="center"/>
      <protection/>
    </xf>
    <xf numFmtId="0" fontId="20" fillId="0" borderId="0" xfId="18" applyFont="1">
      <alignment/>
      <protection/>
    </xf>
  </cellXfs>
  <cellStyles count="12">
    <cellStyle name="Normal" xfId="0"/>
    <cellStyle name="一般_26G" xfId="15"/>
    <cellStyle name="一般_26J" xfId="16"/>
    <cellStyle name="一般_27H" xfId="17"/>
    <cellStyle name="一般_雜糧收購量價" xfId="18"/>
    <cellStyle name="Comma" xfId="19"/>
    <cellStyle name="Comma [0]" xfId="20"/>
    <cellStyle name="Percent" xfId="21"/>
    <cellStyle name="Currency" xfId="22"/>
    <cellStyle name="Currency [0]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workbookViewId="0" topLeftCell="L1">
      <selection activeCell="L2" sqref="L2:V2"/>
    </sheetView>
  </sheetViews>
  <sheetFormatPr defaultColWidth="9.00390625" defaultRowHeight="16.5"/>
  <cols>
    <col min="1" max="1" width="18.375" style="104" customWidth="1"/>
    <col min="2" max="10" width="6.625" style="104" customWidth="1"/>
    <col min="11" max="11" width="16.125" style="104" customWidth="1"/>
    <col min="12" max="13" width="5.75390625" style="104" customWidth="1"/>
    <col min="14" max="14" width="6.125" style="104" customWidth="1"/>
    <col min="15" max="17" width="5.75390625" style="104" customWidth="1"/>
    <col min="18" max="21" width="6.125" style="104" customWidth="1"/>
    <col min="22" max="22" width="18.375" style="104" customWidth="1"/>
    <col min="23" max="16384" width="8.75390625" style="104" customWidth="1"/>
  </cols>
  <sheetData>
    <row r="1" spans="1:22" s="2" customFormat="1" ht="10.5" customHeight="1">
      <c r="A1" s="1" t="s">
        <v>57</v>
      </c>
      <c r="U1" s="3" t="s">
        <v>58</v>
      </c>
      <c r="V1" s="4"/>
    </row>
    <row r="2" spans="1:22" s="6" customFormat="1" ht="27" customHeight="1">
      <c r="A2" s="5" t="s">
        <v>59</v>
      </c>
      <c r="B2" s="5"/>
      <c r="C2" s="5"/>
      <c r="D2" s="5"/>
      <c r="E2" s="5"/>
      <c r="F2" s="5"/>
      <c r="G2" s="5"/>
      <c r="H2" s="5"/>
      <c r="I2" s="5"/>
      <c r="J2" s="5"/>
      <c r="L2" s="5" t="s">
        <v>60</v>
      </c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9" customFormat="1" ht="18" customHeight="1">
      <c r="A3" s="7"/>
      <c r="B3" s="8"/>
      <c r="C3" s="8"/>
      <c r="D3" s="8"/>
      <c r="E3" s="8"/>
      <c r="F3" s="8"/>
      <c r="G3" s="8"/>
      <c r="H3" s="8"/>
      <c r="I3" s="8"/>
      <c r="J3" s="8"/>
      <c r="L3" s="10"/>
      <c r="M3" s="10"/>
      <c r="N3" s="11"/>
      <c r="O3" s="11"/>
      <c r="P3" s="11"/>
      <c r="Q3" s="11"/>
      <c r="R3" s="11"/>
      <c r="S3" s="11"/>
      <c r="T3" s="11"/>
      <c r="U3" s="11"/>
      <c r="V3" s="11"/>
    </row>
    <row r="4" spans="1:22" s="14" customFormat="1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3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s="2" customFormat="1" ht="13.5" customHeight="1">
      <c r="A5" s="15" t="s">
        <v>61</v>
      </c>
      <c r="B5" s="16" t="s">
        <v>62</v>
      </c>
      <c r="C5" s="17"/>
      <c r="D5" s="17"/>
      <c r="E5" s="17"/>
      <c r="F5" s="17"/>
      <c r="G5" s="17"/>
      <c r="H5" s="17"/>
      <c r="I5" s="17"/>
      <c r="J5" s="18"/>
      <c r="K5" s="19"/>
      <c r="L5" s="20" t="s">
        <v>63</v>
      </c>
      <c r="M5" s="21"/>
      <c r="N5" s="21"/>
      <c r="O5" s="21"/>
      <c r="P5" s="21"/>
      <c r="Q5" s="21"/>
      <c r="R5" s="21"/>
      <c r="S5" s="22" t="s">
        <v>64</v>
      </c>
      <c r="T5" s="22"/>
      <c r="U5" s="23"/>
      <c r="V5" s="24" t="s">
        <v>65</v>
      </c>
    </row>
    <row r="6" spans="1:22" s="2" customFormat="1" ht="13.5" customHeight="1">
      <c r="A6" s="25"/>
      <c r="B6" s="26" t="s">
        <v>66</v>
      </c>
      <c r="C6" s="27" t="s">
        <v>67</v>
      </c>
      <c r="D6" s="27" t="s">
        <v>68</v>
      </c>
      <c r="E6" s="27" t="s">
        <v>69</v>
      </c>
      <c r="F6" s="28" t="s">
        <v>70</v>
      </c>
      <c r="G6" s="29"/>
      <c r="H6" s="29"/>
      <c r="I6" s="30"/>
      <c r="J6" s="31" t="s">
        <v>71</v>
      </c>
      <c r="K6" s="32"/>
      <c r="L6" s="33" t="s">
        <v>72</v>
      </c>
      <c r="M6" s="34"/>
      <c r="N6" s="34"/>
      <c r="O6" s="28" t="s">
        <v>73</v>
      </c>
      <c r="P6" s="29"/>
      <c r="Q6" s="29"/>
      <c r="R6" s="30"/>
      <c r="S6" s="35"/>
      <c r="T6" s="35"/>
      <c r="U6" s="36"/>
      <c r="V6" s="37"/>
    </row>
    <row r="7" spans="1:22" s="47" customFormat="1" ht="10.5" customHeight="1">
      <c r="A7" s="25"/>
      <c r="B7" s="38"/>
      <c r="C7" s="39"/>
      <c r="D7" s="39"/>
      <c r="E7" s="39"/>
      <c r="F7" s="40" t="s">
        <v>74</v>
      </c>
      <c r="G7" s="41" t="s">
        <v>67</v>
      </c>
      <c r="H7" s="41" t="s">
        <v>68</v>
      </c>
      <c r="I7" s="41" t="s">
        <v>69</v>
      </c>
      <c r="J7" s="42" t="s">
        <v>74</v>
      </c>
      <c r="K7" s="43"/>
      <c r="L7" s="44" t="s">
        <v>67</v>
      </c>
      <c r="M7" s="45" t="s">
        <v>68</v>
      </c>
      <c r="N7" s="45" t="s">
        <v>69</v>
      </c>
      <c r="O7" s="46" t="s">
        <v>74</v>
      </c>
      <c r="P7" s="45" t="s">
        <v>67</v>
      </c>
      <c r="Q7" s="45" t="s">
        <v>68</v>
      </c>
      <c r="R7" s="45" t="s">
        <v>69</v>
      </c>
      <c r="S7" s="35" t="s">
        <v>75</v>
      </c>
      <c r="T7" s="35" t="s">
        <v>71</v>
      </c>
      <c r="U7" s="36" t="s">
        <v>76</v>
      </c>
      <c r="V7" s="37"/>
    </row>
    <row r="8" spans="1:22" s="47" customFormat="1" ht="38.25" customHeight="1">
      <c r="A8" s="25"/>
      <c r="B8" s="48" t="s">
        <v>77</v>
      </c>
      <c r="C8" s="49" t="s">
        <v>78</v>
      </c>
      <c r="D8" s="49" t="s">
        <v>79</v>
      </c>
      <c r="E8" s="50" t="s">
        <v>80</v>
      </c>
      <c r="F8" s="51" t="s">
        <v>81</v>
      </c>
      <c r="G8" s="49" t="s">
        <v>78</v>
      </c>
      <c r="H8" s="49" t="s">
        <v>79</v>
      </c>
      <c r="I8" s="50" t="s">
        <v>80</v>
      </c>
      <c r="J8" s="52" t="s">
        <v>81</v>
      </c>
      <c r="K8" s="53"/>
      <c r="L8" s="54" t="s">
        <v>78</v>
      </c>
      <c r="M8" s="49" t="s">
        <v>79</v>
      </c>
      <c r="N8" s="50" t="s">
        <v>80</v>
      </c>
      <c r="O8" s="51" t="s">
        <v>81</v>
      </c>
      <c r="P8" s="49" t="s">
        <v>78</v>
      </c>
      <c r="Q8" s="49" t="s">
        <v>79</v>
      </c>
      <c r="R8" s="50" t="s">
        <v>80</v>
      </c>
      <c r="S8" s="55" t="s">
        <v>82</v>
      </c>
      <c r="T8" s="55" t="s">
        <v>72</v>
      </c>
      <c r="U8" s="56" t="s">
        <v>83</v>
      </c>
      <c r="V8" s="37"/>
    </row>
    <row r="9" spans="1:22" s="2" customFormat="1" ht="3" customHeight="1">
      <c r="A9" s="57"/>
      <c r="B9" s="58"/>
      <c r="C9" s="59"/>
      <c r="D9" s="59"/>
      <c r="E9" s="59"/>
      <c r="F9" s="59"/>
      <c r="G9" s="59"/>
      <c r="H9" s="59"/>
      <c r="I9" s="59"/>
      <c r="J9" s="60"/>
      <c r="K9" s="61"/>
      <c r="L9" s="62"/>
      <c r="M9" s="63"/>
      <c r="N9" s="63"/>
      <c r="O9" s="63"/>
      <c r="P9" s="63"/>
      <c r="Q9" s="63"/>
      <c r="R9" s="63"/>
      <c r="S9" s="63"/>
      <c r="T9" s="63"/>
      <c r="U9" s="64"/>
      <c r="V9" s="65"/>
    </row>
    <row r="10" spans="1:22" s="72" customFormat="1" ht="5.25" customHeight="1">
      <c r="A10" s="66"/>
      <c r="B10" s="67"/>
      <c r="C10" s="67"/>
      <c r="D10" s="67"/>
      <c r="E10" s="67"/>
      <c r="F10" s="67"/>
      <c r="G10" s="68"/>
      <c r="H10" s="68"/>
      <c r="I10" s="68"/>
      <c r="J10" s="68"/>
      <c r="K10" s="69"/>
      <c r="L10" s="70"/>
      <c r="M10" s="70"/>
      <c r="N10" s="70"/>
      <c r="O10" s="70"/>
      <c r="P10" s="70"/>
      <c r="Q10" s="70"/>
      <c r="R10" s="70"/>
      <c r="S10" s="70"/>
      <c r="T10" s="70"/>
      <c r="U10" s="71"/>
      <c r="V10" s="69"/>
    </row>
    <row r="11" spans="1:22" s="2" customFormat="1" ht="9" customHeight="1" hidden="1">
      <c r="A11" s="73" t="e">
        <f>"民  國    "&amp;A12-1&amp;"        年"</f>
        <v>#VALUE!</v>
      </c>
      <c r="B11" s="74">
        <f aca="true" t="shared" si="0" ref="B11:B17">F11+J11+O11</f>
        <v>385097</v>
      </c>
      <c r="C11" s="74">
        <f aca="true" t="shared" si="1" ref="C11:E14">G11+L11+P11</f>
        <v>152948</v>
      </c>
      <c r="D11" s="74">
        <f t="shared" si="1"/>
        <v>34532</v>
      </c>
      <c r="E11" s="74">
        <f t="shared" si="1"/>
        <v>197617</v>
      </c>
      <c r="F11" s="74">
        <f aca="true" t="shared" si="2" ref="F11:F17">SUM(G11:I11)</f>
        <v>261284</v>
      </c>
      <c r="G11" s="74">
        <v>64799</v>
      </c>
      <c r="H11" s="74">
        <v>774</v>
      </c>
      <c r="I11" s="74">
        <v>195711</v>
      </c>
      <c r="J11" s="74">
        <f aca="true" t="shared" si="3" ref="J11:J17">SUM(L11:N11)</f>
        <v>115835</v>
      </c>
      <c r="K11" s="74"/>
      <c r="L11" s="74">
        <v>84578</v>
      </c>
      <c r="M11" s="74">
        <v>29474</v>
      </c>
      <c r="N11" s="74">
        <v>1783</v>
      </c>
      <c r="O11" s="74">
        <f aca="true" t="shared" si="4" ref="O11:O17">SUM(P11:R11)</f>
        <v>7978</v>
      </c>
      <c r="P11" s="74">
        <v>3571</v>
      </c>
      <c r="Q11" s="74">
        <v>4284</v>
      </c>
      <c r="R11" s="74">
        <v>123</v>
      </c>
      <c r="S11" s="75">
        <v>15</v>
      </c>
      <c r="T11" s="75">
        <v>14</v>
      </c>
      <c r="U11" s="76">
        <v>25</v>
      </c>
      <c r="V11" s="77" t="e">
        <f>" "&amp;A12+1910</f>
        <v>#VALUE!</v>
      </c>
    </row>
    <row r="12" spans="1:22" s="2" customFormat="1" ht="9" customHeight="1" hidden="1">
      <c r="A12" s="73" t="e">
        <f>"民  國    "&amp;A13-1&amp;"        年"</f>
        <v>#VALUE!</v>
      </c>
      <c r="B12" s="74">
        <f t="shared" si="0"/>
        <v>357790</v>
      </c>
      <c r="C12" s="74">
        <f t="shared" si="1"/>
        <v>127110</v>
      </c>
      <c r="D12" s="74">
        <f t="shared" si="1"/>
        <v>55827</v>
      </c>
      <c r="E12" s="74">
        <f t="shared" si="1"/>
        <v>174853</v>
      </c>
      <c r="F12" s="74">
        <f t="shared" si="2"/>
        <v>235374</v>
      </c>
      <c r="G12" s="74">
        <v>42219</v>
      </c>
      <c r="H12" s="74">
        <v>19618</v>
      </c>
      <c r="I12" s="74">
        <v>173537</v>
      </c>
      <c r="J12" s="74">
        <f t="shared" si="3"/>
        <v>112622</v>
      </c>
      <c r="K12" s="78"/>
      <c r="L12" s="74">
        <v>79949</v>
      </c>
      <c r="M12" s="74">
        <v>31583</v>
      </c>
      <c r="N12" s="74">
        <v>1090</v>
      </c>
      <c r="O12" s="74">
        <f t="shared" si="4"/>
        <v>9794</v>
      </c>
      <c r="P12" s="74">
        <v>4942</v>
      </c>
      <c r="Q12" s="74">
        <v>4626</v>
      </c>
      <c r="R12" s="74">
        <v>226</v>
      </c>
      <c r="S12" s="75">
        <v>15</v>
      </c>
      <c r="T12" s="75">
        <v>14</v>
      </c>
      <c r="U12" s="76">
        <v>25</v>
      </c>
      <c r="V12" s="77" t="e">
        <f>" "&amp;A13+1910</f>
        <v>#VALUE!</v>
      </c>
    </row>
    <row r="13" spans="1:22" s="2" customFormat="1" ht="9" customHeight="1">
      <c r="A13" s="79" t="s">
        <v>84</v>
      </c>
      <c r="B13" s="74">
        <f t="shared" si="0"/>
        <v>365001</v>
      </c>
      <c r="C13" s="74">
        <f t="shared" si="1"/>
        <v>139856</v>
      </c>
      <c r="D13" s="74">
        <f t="shared" si="1"/>
        <v>57746</v>
      </c>
      <c r="E13" s="74">
        <f t="shared" si="1"/>
        <v>167399</v>
      </c>
      <c r="F13" s="74">
        <f t="shared" si="2"/>
        <v>245727</v>
      </c>
      <c r="G13" s="74">
        <v>55490</v>
      </c>
      <c r="H13" s="74">
        <v>23727</v>
      </c>
      <c r="I13" s="74">
        <v>166510</v>
      </c>
      <c r="J13" s="74">
        <f t="shared" si="3"/>
        <v>107068</v>
      </c>
      <c r="K13" s="78"/>
      <c r="L13" s="74">
        <v>78637</v>
      </c>
      <c r="M13" s="74">
        <v>27695</v>
      </c>
      <c r="N13" s="74">
        <v>736</v>
      </c>
      <c r="O13" s="74">
        <f t="shared" si="4"/>
        <v>12206</v>
      </c>
      <c r="P13" s="74">
        <v>5729</v>
      </c>
      <c r="Q13" s="74">
        <v>6324</v>
      </c>
      <c r="R13" s="74">
        <v>153</v>
      </c>
      <c r="S13" s="75">
        <v>15</v>
      </c>
      <c r="T13" s="75">
        <v>14</v>
      </c>
      <c r="U13" s="76">
        <v>25</v>
      </c>
      <c r="V13" s="80" t="s">
        <v>0</v>
      </c>
    </row>
    <row r="14" spans="1:22" s="2" customFormat="1" ht="9" customHeight="1">
      <c r="A14" s="81">
        <v>82</v>
      </c>
      <c r="B14" s="74">
        <f t="shared" si="0"/>
        <v>385771</v>
      </c>
      <c r="C14" s="74">
        <f t="shared" si="1"/>
        <v>136034</v>
      </c>
      <c r="D14" s="74">
        <f t="shared" si="1"/>
        <v>68330</v>
      </c>
      <c r="E14" s="74">
        <f t="shared" si="1"/>
        <v>181407</v>
      </c>
      <c r="F14" s="74">
        <f t="shared" si="2"/>
        <v>256071</v>
      </c>
      <c r="G14" s="74">
        <v>51514</v>
      </c>
      <c r="H14" s="74">
        <v>24937</v>
      </c>
      <c r="I14" s="74">
        <v>179620</v>
      </c>
      <c r="J14" s="74">
        <f t="shared" si="3"/>
        <v>117348</v>
      </c>
      <c r="K14" s="78"/>
      <c r="L14" s="74">
        <v>80745</v>
      </c>
      <c r="M14" s="74">
        <v>34883</v>
      </c>
      <c r="N14" s="74">
        <v>1720</v>
      </c>
      <c r="O14" s="74">
        <f t="shared" si="4"/>
        <v>12352</v>
      </c>
      <c r="P14" s="74">
        <v>3775</v>
      </c>
      <c r="Q14" s="74">
        <v>8510</v>
      </c>
      <c r="R14" s="74">
        <v>67</v>
      </c>
      <c r="S14" s="75">
        <v>15</v>
      </c>
      <c r="T14" s="75">
        <v>14</v>
      </c>
      <c r="U14" s="76">
        <v>25</v>
      </c>
      <c r="V14" s="80" t="s">
        <v>1</v>
      </c>
    </row>
    <row r="15" spans="1:22" s="2" customFormat="1" ht="9" customHeight="1">
      <c r="A15" s="81">
        <v>83</v>
      </c>
      <c r="B15" s="74">
        <f t="shared" si="0"/>
        <v>350107</v>
      </c>
      <c r="C15" s="74">
        <f>G15+L15+P15-1</f>
        <v>138020</v>
      </c>
      <c r="D15" s="74">
        <f>H15+M15+Q15</f>
        <v>64796</v>
      </c>
      <c r="E15" s="74">
        <f>I15+N15+R15+1</f>
        <v>147291</v>
      </c>
      <c r="F15" s="74">
        <f t="shared" si="2"/>
        <v>226407</v>
      </c>
      <c r="G15" s="74">
        <v>56164</v>
      </c>
      <c r="H15" s="74">
        <v>23076</v>
      </c>
      <c r="I15" s="74">
        <v>147167</v>
      </c>
      <c r="J15" s="74">
        <f t="shared" si="3"/>
        <v>111193</v>
      </c>
      <c r="K15" s="74"/>
      <c r="L15" s="74">
        <v>76049</v>
      </c>
      <c r="M15" s="74">
        <v>35046</v>
      </c>
      <c r="N15" s="74">
        <v>98</v>
      </c>
      <c r="O15" s="74">
        <f t="shared" si="4"/>
        <v>12507</v>
      </c>
      <c r="P15" s="74">
        <v>5808</v>
      </c>
      <c r="Q15" s="74">
        <v>6674</v>
      </c>
      <c r="R15" s="74">
        <v>25</v>
      </c>
      <c r="S15" s="75">
        <v>15</v>
      </c>
      <c r="T15" s="75">
        <v>14</v>
      </c>
      <c r="U15" s="76">
        <v>25</v>
      </c>
      <c r="V15" s="80" t="s">
        <v>2</v>
      </c>
    </row>
    <row r="16" spans="1:22" s="2" customFormat="1" ht="9" customHeight="1">
      <c r="A16" s="81">
        <v>84</v>
      </c>
      <c r="B16" s="74">
        <f t="shared" si="0"/>
        <v>308745.892</v>
      </c>
      <c r="C16" s="74">
        <f>G16+L16+P16</f>
        <v>124405.82</v>
      </c>
      <c r="D16" s="74">
        <f>H16+M16+Q16</f>
        <v>49001.07399999999</v>
      </c>
      <c r="E16" s="74">
        <f>I16+N16+R16</f>
        <v>135338.998</v>
      </c>
      <c r="F16" s="74">
        <f t="shared" si="2"/>
        <v>209157.912</v>
      </c>
      <c r="G16" s="74">
        <v>51857.558</v>
      </c>
      <c r="H16" s="74">
        <v>22196.484</v>
      </c>
      <c r="I16" s="74">
        <v>135103.87</v>
      </c>
      <c r="J16" s="74">
        <f t="shared" si="3"/>
        <v>90751.636</v>
      </c>
      <c r="K16" s="78"/>
      <c r="L16" s="74">
        <v>69726.273</v>
      </c>
      <c r="M16" s="74">
        <v>20879.485</v>
      </c>
      <c r="N16" s="74">
        <v>145.878</v>
      </c>
      <c r="O16" s="74">
        <f t="shared" si="4"/>
        <v>8836.344</v>
      </c>
      <c r="P16" s="74">
        <v>2821.989</v>
      </c>
      <c r="Q16" s="74">
        <v>5925.105</v>
      </c>
      <c r="R16" s="74">
        <v>89.25</v>
      </c>
      <c r="S16" s="75">
        <v>15</v>
      </c>
      <c r="T16" s="75">
        <v>14</v>
      </c>
      <c r="U16" s="76">
        <v>25</v>
      </c>
      <c r="V16" s="80" t="s">
        <v>3</v>
      </c>
    </row>
    <row r="17" spans="1:22" s="2" customFormat="1" ht="9" customHeight="1">
      <c r="A17" s="81">
        <v>85</v>
      </c>
      <c r="B17" s="74">
        <f t="shared" si="0"/>
        <v>274350</v>
      </c>
      <c r="C17" s="74">
        <f>G17+L17+P17</f>
        <v>115301</v>
      </c>
      <c r="D17" s="74">
        <f>H17+M17+Q17</f>
        <v>34328</v>
      </c>
      <c r="E17" s="74">
        <f>I17+N17+R17</f>
        <v>124721</v>
      </c>
      <c r="F17" s="74">
        <f t="shared" si="2"/>
        <v>204222</v>
      </c>
      <c r="G17" s="74">
        <v>53338</v>
      </c>
      <c r="H17" s="74">
        <v>26163</v>
      </c>
      <c r="I17" s="74">
        <v>124721</v>
      </c>
      <c r="J17" s="74">
        <f t="shared" si="3"/>
        <v>57948</v>
      </c>
      <c r="K17" s="78"/>
      <c r="L17" s="74">
        <v>57948</v>
      </c>
      <c r="M17" s="74">
        <v>0</v>
      </c>
      <c r="N17" s="74">
        <v>0</v>
      </c>
      <c r="O17" s="74">
        <f t="shared" si="4"/>
        <v>12180</v>
      </c>
      <c r="P17" s="74">
        <v>4015</v>
      </c>
      <c r="Q17" s="74">
        <v>8165</v>
      </c>
      <c r="R17" s="74">
        <v>0</v>
      </c>
      <c r="S17" s="75">
        <v>15</v>
      </c>
      <c r="T17" s="75">
        <v>14</v>
      </c>
      <c r="U17" s="76">
        <v>25</v>
      </c>
      <c r="V17" s="82" t="s">
        <v>4</v>
      </c>
    </row>
    <row r="18" spans="1:22" s="2" customFormat="1" ht="9" customHeight="1">
      <c r="A18" s="81"/>
      <c r="B18" s="74"/>
      <c r="C18" s="74"/>
      <c r="D18" s="74"/>
      <c r="E18" s="74"/>
      <c r="F18" s="74"/>
      <c r="G18" s="74"/>
      <c r="H18" s="74"/>
      <c r="I18" s="74"/>
      <c r="J18" s="74"/>
      <c r="K18" s="78"/>
      <c r="L18" s="74"/>
      <c r="M18" s="74"/>
      <c r="N18" s="74"/>
      <c r="O18" s="74"/>
      <c r="P18" s="74"/>
      <c r="Q18" s="74"/>
      <c r="R18" s="74"/>
      <c r="S18" s="75"/>
      <c r="T18" s="75"/>
      <c r="U18" s="76"/>
      <c r="V18" s="82"/>
    </row>
    <row r="19" spans="1:22" s="2" customFormat="1" ht="9" customHeight="1">
      <c r="A19" s="81">
        <v>86</v>
      </c>
      <c r="B19" s="74">
        <f>F19+J19+O19</f>
        <v>202753.28899999996</v>
      </c>
      <c r="C19" s="74">
        <f aca="true" t="shared" si="5" ref="C19:E23">G19+L19+P19</f>
        <v>104850.429</v>
      </c>
      <c r="D19" s="74">
        <f t="shared" si="5"/>
        <v>97902.86</v>
      </c>
      <c r="E19" s="74">
        <f t="shared" si="5"/>
        <v>0</v>
      </c>
      <c r="F19" s="74">
        <f>SUM(G19:I19)</f>
        <v>141348.077</v>
      </c>
      <c r="G19" s="74">
        <v>43627.337</v>
      </c>
      <c r="H19" s="74">
        <v>97720.74</v>
      </c>
      <c r="I19" s="74">
        <v>0</v>
      </c>
      <c r="J19" s="74">
        <f>SUM(L19:N19)</f>
        <v>58142.045</v>
      </c>
      <c r="K19" s="78"/>
      <c r="L19" s="74">
        <v>57974.95</v>
      </c>
      <c r="M19" s="74">
        <v>167.095</v>
      </c>
      <c r="N19" s="74">
        <v>0</v>
      </c>
      <c r="O19" s="74">
        <f>SUM(P19:R19)</f>
        <v>3263.167</v>
      </c>
      <c r="P19" s="74">
        <v>3248.142</v>
      </c>
      <c r="Q19" s="74">
        <v>15.025</v>
      </c>
      <c r="R19" s="74">
        <v>0</v>
      </c>
      <c r="S19" s="75">
        <v>15</v>
      </c>
      <c r="T19" s="75">
        <v>14</v>
      </c>
      <c r="U19" s="76">
        <v>25</v>
      </c>
      <c r="V19" s="82" t="s">
        <v>5</v>
      </c>
    </row>
    <row r="20" spans="1:22" s="2" customFormat="1" ht="9" customHeight="1">
      <c r="A20" s="83">
        <v>87</v>
      </c>
      <c r="B20" s="74">
        <f>F20+J20+O20</f>
        <v>128250.45700000001</v>
      </c>
      <c r="C20" s="74">
        <f t="shared" si="5"/>
        <v>50406.884</v>
      </c>
      <c r="D20" s="74">
        <f t="shared" si="5"/>
        <v>77843.573</v>
      </c>
      <c r="E20" s="74">
        <f t="shared" si="5"/>
        <v>0</v>
      </c>
      <c r="F20" s="74">
        <f>SUM(G20:I20)</f>
        <v>82453.55900000001</v>
      </c>
      <c r="G20" s="74">
        <v>4609.986</v>
      </c>
      <c r="H20" s="74">
        <v>77843.573</v>
      </c>
      <c r="I20" s="74">
        <v>0</v>
      </c>
      <c r="J20" s="74">
        <f>SUM(L20:N20)</f>
        <v>45796.898</v>
      </c>
      <c r="K20" s="78"/>
      <c r="L20" s="74">
        <v>45796.898</v>
      </c>
      <c r="M20" s="74">
        <v>0</v>
      </c>
      <c r="N20" s="74">
        <v>0</v>
      </c>
      <c r="O20" s="74">
        <f>SUM(P20:R20)</f>
        <v>0</v>
      </c>
      <c r="P20" s="74">
        <v>0</v>
      </c>
      <c r="Q20" s="74">
        <v>0</v>
      </c>
      <c r="R20" s="74">
        <v>0</v>
      </c>
      <c r="S20" s="75">
        <v>15</v>
      </c>
      <c r="T20" s="75">
        <v>14</v>
      </c>
      <c r="U20" s="76">
        <v>25</v>
      </c>
      <c r="V20" s="82" t="s">
        <v>6</v>
      </c>
    </row>
    <row r="21" spans="1:22" s="2" customFormat="1" ht="9" customHeight="1">
      <c r="A21" s="81">
        <v>88</v>
      </c>
      <c r="B21" s="74">
        <f>F21+J21+O21</f>
        <v>97688.598</v>
      </c>
      <c r="C21" s="74">
        <f t="shared" si="5"/>
        <v>36583.31700000002</v>
      </c>
      <c r="D21" s="74">
        <f t="shared" si="5"/>
        <v>61105.28099999998</v>
      </c>
      <c r="E21" s="74">
        <f t="shared" si="5"/>
        <v>0</v>
      </c>
      <c r="F21" s="74">
        <f>SUM(G21:I21)</f>
        <v>63655.76199999998</v>
      </c>
      <c r="G21" s="74">
        <v>2550.4810000000007</v>
      </c>
      <c r="H21" s="74">
        <v>61105.28099999998</v>
      </c>
      <c r="I21" s="74">
        <v>0</v>
      </c>
      <c r="J21" s="74">
        <f>SUM(L21:N21)</f>
        <v>34032.83600000002</v>
      </c>
      <c r="K21" s="78"/>
      <c r="L21" s="74">
        <v>34032.83600000002</v>
      </c>
      <c r="M21" s="74">
        <v>0</v>
      </c>
      <c r="N21" s="74">
        <v>0</v>
      </c>
      <c r="O21" s="74">
        <f>SUM(P21:R21)</f>
        <v>0</v>
      </c>
      <c r="P21" s="74">
        <v>0</v>
      </c>
      <c r="Q21" s="74">
        <v>0</v>
      </c>
      <c r="R21" s="74">
        <v>0</v>
      </c>
      <c r="S21" s="75">
        <v>15</v>
      </c>
      <c r="T21" s="75">
        <v>14</v>
      </c>
      <c r="U21" s="76">
        <v>25</v>
      </c>
      <c r="V21" s="82" t="s">
        <v>7</v>
      </c>
    </row>
    <row r="22" spans="1:22" s="2" customFormat="1" ht="9" customHeight="1">
      <c r="A22" s="81">
        <v>89</v>
      </c>
      <c r="B22" s="74">
        <f>F22+J22+O22</f>
        <v>79481.25</v>
      </c>
      <c r="C22" s="74">
        <f t="shared" si="5"/>
        <v>29304.439</v>
      </c>
      <c r="D22" s="74">
        <f t="shared" si="5"/>
        <v>50176.811</v>
      </c>
      <c r="E22" s="74">
        <f t="shared" si="5"/>
        <v>0</v>
      </c>
      <c r="F22" s="74">
        <f>SUM(G22:I22)</f>
        <v>52403.020000000004</v>
      </c>
      <c r="G22" s="74">
        <v>2226.209</v>
      </c>
      <c r="H22" s="74">
        <v>50176.811</v>
      </c>
      <c r="I22" s="74">
        <v>0</v>
      </c>
      <c r="J22" s="74">
        <f>SUM(L22:N22)</f>
        <v>27078.23</v>
      </c>
      <c r="K22" s="78"/>
      <c r="L22" s="74">
        <v>27078.23</v>
      </c>
      <c r="M22" s="74">
        <v>0</v>
      </c>
      <c r="N22" s="74">
        <v>0</v>
      </c>
      <c r="O22" s="74">
        <f>SUM(P22:R22)</f>
        <v>0</v>
      </c>
      <c r="P22" s="74">
        <v>0</v>
      </c>
      <c r="Q22" s="74">
        <v>0</v>
      </c>
      <c r="R22" s="74">
        <v>0</v>
      </c>
      <c r="S22" s="75">
        <v>15</v>
      </c>
      <c r="T22" s="75">
        <v>14</v>
      </c>
      <c r="U22" s="76">
        <v>25</v>
      </c>
      <c r="V22" s="82" t="s">
        <v>8</v>
      </c>
    </row>
    <row r="23" spans="1:22" s="90" customFormat="1" ht="9" customHeight="1">
      <c r="A23" s="84">
        <v>90</v>
      </c>
      <c r="B23" s="85">
        <f>F23+J23+O23</f>
        <v>73727.93199999999</v>
      </c>
      <c r="C23" s="85">
        <f t="shared" si="5"/>
        <v>24966.929</v>
      </c>
      <c r="D23" s="85">
        <f t="shared" si="5"/>
        <v>48761.00299999998</v>
      </c>
      <c r="E23" s="85">
        <f t="shared" si="5"/>
        <v>0</v>
      </c>
      <c r="F23" s="85">
        <f>SUM(G23:I23)</f>
        <v>50502.51999999998</v>
      </c>
      <c r="G23" s="85">
        <f>SUM(G25:G54)-G29</f>
        <v>1741.517</v>
      </c>
      <c r="H23" s="85">
        <f>SUM(H25:H54)-H29</f>
        <v>48761.00299999998</v>
      </c>
      <c r="I23" s="85">
        <f>SUM(I25:I54)-I29</f>
        <v>0</v>
      </c>
      <c r="J23" s="85">
        <f>SUM(L23:N23)</f>
        <v>23225.412</v>
      </c>
      <c r="K23" s="86"/>
      <c r="L23" s="85">
        <f>SUM(L25:L54)-L29</f>
        <v>23225.412</v>
      </c>
      <c r="M23" s="85">
        <f>SUM(M25:M54)-M29</f>
        <v>0</v>
      </c>
      <c r="N23" s="85">
        <f>SUM(N25:N54)-N29</f>
        <v>0</v>
      </c>
      <c r="O23" s="85">
        <f>SUM(P23:R23)</f>
        <v>0</v>
      </c>
      <c r="P23" s="85">
        <f>SUM(P25:P54)-P29</f>
        <v>0</v>
      </c>
      <c r="Q23" s="85">
        <f>SUM(Q25:Q54)-Q29</f>
        <v>0</v>
      </c>
      <c r="R23" s="85">
        <f>SUM(R25:R54)-R29</f>
        <v>0</v>
      </c>
      <c r="S23" s="87">
        <v>15</v>
      </c>
      <c r="T23" s="87">
        <v>14</v>
      </c>
      <c r="U23" s="88">
        <v>25</v>
      </c>
      <c r="V23" s="89" t="s">
        <v>85</v>
      </c>
    </row>
    <row r="24" spans="1:22" s="2" customFormat="1" ht="11.25" customHeight="1">
      <c r="A24" s="91"/>
      <c r="B24" s="74"/>
      <c r="C24" s="74"/>
      <c r="D24" s="74"/>
      <c r="E24" s="74"/>
      <c r="F24" s="74"/>
      <c r="G24" s="74"/>
      <c r="H24" s="74"/>
      <c r="I24" s="74"/>
      <c r="J24" s="74"/>
      <c r="K24" s="78"/>
      <c r="L24" s="74"/>
      <c r="M24" s="74"/>
      <c r="N24" s="74"/>
      <c r="O24" s="74"/>
      <c r="P24" s="74"/>
      <c r="Q24" s="74"/>
      <c r="R24" s="74"/>
      <c r="S24" s="75"/>
      <c r="T24" s="75"/>
      <c r="U24" s="76"/>
      <c r="V24" s="92"/>
    </row>
    <row r="25" spans="1:22" s="2" customFormat="1" ht="12.75" customHeight="1">
      <c r="A25" s="73" t="s">
        <v>9</v>
      </c>
      <c r="B25" s="74">
        <f>F25+J25+O25</f>
        <v>0</v>
      </c>
      <c r="C25" s="74">
        <f>G25+L25+P25</f>
        <v>0</v>
      </c>
      <c r="D25" s="74">
        <f>H25+M25+Q25</f>
        <v>0</v>
      </c>
      <c r="E25" s="74">
        <f>I25+N25+R25</f>
        <v>0</v>
      </c>
      <c r="F25" s="74">
        <f>SUM(G25:I25)</f>
        <v>0</v>
      </c>
      <c r="G25" s="74">
        <v>0</v>
      </c>
      <c r="H25" s="74">
        <v>0</v>
      </c>
      <c r="I25" s="74">
        <v>0</v>
      </c>
      <c r="J25" s="74">
        <f>SUM(L25:N25)</f>
        <v>0</v>
      </c>
      <c r="K25" s="74"/>
      <c r="L25" s="74">
        <v>0</v>
      </c>
      <c r="M25" s="74">
        <v>0</v>
      </c>
      <c r="N25" s="74">
        <v>0</v>
      </c>
      <c r="O25" s="74">
        <f>SUM(P25:R25)</f>
        <v>0</v>
      </c>
      <c r="P25" s="74">
        <v>0</v>
      </c>
      <c r="Q25" s="74">
        <v>0</v>
      </c>
      <c r="R25" s="74">
        <v>0</v>
      </c>
      <c r="S25" s="75">
        <v>15</v>
      </c>
      <c r="T25" s="75">
        <v>14</v>
      </c>
      <c r="U25" s="76">
        <v>25</v>
      </c>
      <c r="V25" s="93" t="s">
        <v>10</v>
      </c>
    </row>
    <row r="26" spans="1:22" s="2" customFormat="1" ht="12.75" customHeight="1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5"/>
      <c r="T26" s="75"/>
      <c r="U26" s="76"/>
      <c r="V26" s="93"/>
    </row>
    <row r="27" spans="1:22" s="2" customFormat="1" ht="12.75" customHeight="1">
      <c r="A27" s="73" t="s">
        <v>11</v>
      </c>
      <c r="B27" s="74">
        <f>F27+J27+O27</f>
        <v>0</v>
      </c>
      <c r="C27" s="74">
        <f>G27+L27+P27</f>
        <v>0</v>
      </c>
      <c r="D27" s="74">
        <f>H27+M27+Q27</f>
        <v>0</v>
      </c>
      <c r="E27" s="74">
        <f>I27+N27+R27</f>
        <v>0</v>
      </c>
      <c r="F27" s="74">
        <f>SUM(G27:I27)</f>
        <v>0</v>
      </c>
      <c r="G27" s="74">
        <v>0</v>
      </c>
      <c r="H27" s="74">
        <v>0</v>
      </c>
      <c r="I27" s="74">
        <v>0</v>
      </c>
      <c r="J27" s="74">
        <f>SUM(L27:N27)</f>
        <v>0</v>
      </c>
      <c r="K27" s="74"/>
      <c r="L27" s="74">
        <v>0</v>
      </c>
      <c r="M27" s="74">
        <v>0</v>
      </c>
      <c r="N27" s="74">
        <v>0</v>
      </c>
      <c r="O27" s="74">
        <f>SUM(P27:R27)</f>
        <v>0</v>
      </c>
      <c r="P27" s="74">
        <v>0</v>
      </c>
      <c r="Q27" s="74">
        <v>0</v>
      </c>
      <c r="R27" s="74">
        <v>0</v>
      </c>
      <c r="S27" s="75">
        <v>15</v>
      </c>
      <c r="T27" s="75">
        <v>14</v>
      </c>
      <c r="U27" s="76">
        <v>25</v>
      </c>
      <c r="V27" s="93" t="s">
        <v>12</v>
      </c>
    </row>
    <row r="28" spans="1:22" s="2" customFormat="1" ht="12.75" customHeight="1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5"/>
      <c r="T28" s="75"/>
      <c r="U28" s="76"/>
      <c r="V28" s="93"/>
    </row>
    <row r="29" spans="1:22" s="2" customFormat="1" ht="12.75" customHeight="1">
      <c r="A29" s="73" t="s">
        <v>13</v>
      </c>
      <c r="B29" s="74">
        <f>F29+J29+O29</f>
        <v>73727.932</v>
      </c>
      <c r="C29" s="74">
        <f>G29+L29+P29</f>
        <v>24966.929</v>
      </c>
      <c r="D29" s="74">
        <f>H29+M29+Q29</f>
        <v>48761.003</v>
      </c>
      <c r="E29" s="74">
        <f>I29+N29+R29</f>
        <v>0</v>
      </c>
      <c r="F29" s="74">
        <f>SUM(G29:I29)</f>
        <v>50502.52</v>
      </c>
      <c r="G29" s="74">
        <f>SUM(G31:G54)</f>
        <v>1741.517</v>
      </c>
      <c r="H29" s="74">
        <f>SUM(H31:H54)</f>
        <v>48761.003</v>
      </c>
      <c r="I29" s="74">
        <f>SUM(I31:I54)</f>
        <v>0</v>
      </c>
      <c r="J29" s="74">
        <f>SUM(L29:N29)</f>
        <v>23225.412</v>
      </c>
      <c r="K29" s="94"/>
      <c r="L29" s="74">
        <f>SUM(L31:L54)</f>
        <v>23225.412</v>
      </c>
      <c r="M29" s="74">
        <f>SUM(M31:M54)</f>
        <v>0</v>
      </c>
      <c r="N29" s="74">
        <f>SUM(N31:N54)</f>
        <v>0</v>
      </c>
      <c r="O29" s="74">
        <f>SUM(P29:R29)</f>
        <v>0</v>
      </c>
      <c r="P29" s="74">
        <f>SUM(P31:P54)</f>
        <v>0</v>
      </c>
      <c r="Q29" s="74">
        <f>SUM(Q31:Q54)</f>
        <v>0</v>
      </c>
      <c r="R29" s="74">
        <f>SUM(R31:R54)</f>
        <v>0</v>
      </c>
      <c r="S29" s="75">
        <v>15</v>
      </c>
      <c r="T29" s="75">
        <v>14</v>
      </c>
      <c r="U29" s="76">
        <v>25</v>
      </c>
      <c r="V29" s="93" t="s">
        <v>14</v>
      </c>
    </row>
    <row r="30" spans="1:22" s="2" customFormat="1" ht="12.75" customHeight="1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5"/>
      <c r="T30" s="75"/>
      <c r="U30" s="76"/>
      <c r="V30" s="93"/>
    </row>
    <row r="31" spans="1:22" s="2" customFormat="1" ht="12.75" customHeight="1">
      <c r="A31" s="73" t="s">
        <v>15</v>
      </c>
      <c r="B31" s="74">
        <f>F31+J31+O31</f>
        <v>0</v>
      </c>
      <c r="C31" s="74">
        <f aca="true" t="shared" si="6" ref="C31:E35">G31+L31+P31</f>
        <v>0</v>
      </c>
      <c r="D31" s="74">
        <f t="shared" si="6"/>
        <v>0</v>
      </c>
      <c r="E31" s="74">
        <f t="shared" si="6"/>
        <v>0</v>
      </c>
      <c r="F31" s="74">
        <f>SUM(G31:I31)</f>
        <v>0</v>
      </c>
      <c r="G31" s="74">
        <v>0</v>
      </c>
      <c r="H31" s="74">
        <v>0</v>
      </c>
      <c r="I31" s="74">
        <v>0</v>
      </c>
      <c r="J31" s="74">
        <f>SUM(L31:N31)</f>
        <v>0</v>
      </c>
      <c r="K31" s="74"/>
      <c r="L31" s="74">
        <v>0</v>
      </c>
      <c r="M31" s="74">
        <v>0</v>
      </c>
      <c r="N31" s="74">
        <v>0</v>
      </c>
      <c r="O31" s="74">
        <f>SUM(P31:R31)</f>
        <v>0</v>
      </c>
      <c r="P31" s="74">
        <v>0</v>
      </c>
      <c r="Q31" s="74">
        <v>0</v>
      </c>
      <c r="R31" s="74">
        <v>0</v>
      </c>
      <c r="S31" s="75">
        <v>15</v>
      </c>
      <c r="T31" s="75">
        <v>14</v>
      </c>
      <c r="U31" s="76">
        <v>25</v>
      </c>
      <c r="V31" s="95" t="s">
        <v>16</v>
      </c>
    </row>
    <row r="32" spans="1:22" s="2" customFormat="1" ht="12.75" customHeight="1">
      <c r="A32" s="73" t="s">
        <v>17</v>
      </c>
      <c r="B32" s="74">
        <f>F32+J32+O32</f>
        <v>0</v>
      </c>
      <c r="C32" s="74">
        <f t="shared" si="6"/>
        <v>0</v>
      </c>
      <c r="D32" s="74">
        <f t="shared" si="6"/>
        <v>0</v>
      </c>
      <c r="E32" s="74">
        <f t="shared" si="6"/>
        <v>0</v>
      </c>
      <c r="F32" s="74">
        <f>SUM(G32:I32)</f>
        <v>0</v>
      </c>
      <c r="G32" s="74">
        <v>0</v>
      </c>
      <c r="H32" s="74">
        <v>0</v>
      </c>
      <c r="I32" s="74">
        <v>0</v>
      </c>
      <c r="J32" s="74">
        <f>SUM(L32:N32)</f>
        <v>0</v>
      </c>
      <c r="K32" s="74"/>
      <c r="L32" s="74">
        <v>0</v>
      </c>
      <c r="M32" s="74">
        <v>0</v>
      </c>
      <c r="N32" s="74">
        <v>0</v>
      </c>
      <c r="O32" s="74">
        <f>SUM(P32:R32)</f>
        <v>0</v>
      </c>
      <c r="P32" s="74">
        <v>0</v>
      </c>
      <c r="Q32" s="74">
        <v>0</v>
      </c>
      <c r="R32" s="74">
        <v>0</v>
      </c>
      <c r="S32" s="75">
        <v>15</v>
      </c>
      <c r="T32" s="75">
        <v>14</v>
      </c>
      <c r="U32" s="76">
        <v>25</v>
      </c>
      <c r="V32" s="95" t="s">
        <v>18</v>
      </c>
    </row>
    <row r="33" spans="1:22" s="2" customFormat="1" ht="12.75" customHeight="1">
      <c r="A33" s="73" t="s">
        <v>19</v>
      </c>
      <c r="B33" s="74">
        <f>F33+J33+O33</f>
        <v>0</v>
      </c>
      <c r="C33" s="74">
        <f t="shared" si="6"/>
        <v>0</v>
      </c>
      <c r="D33" s="74">
        <f t="shared" si="6"/>
        <v>0</v>
      </c>
      <c r="E33" s="74">
        <f t="shared" si="6"/>
        <v>0</v>
      </c>
      <c r="F33" s="74">
        <f>SUM(G33:I33)</f>
        <v>0</v>
      </c>
      <c r="G33" s="74">
        <v>0</v>
      </c>
      <c r="H33" s="74">
        <v>0</v>
      </c>
      <c r="I33" s="74">
        <v>0</v>
      </c>
      <c r="J33" s="74">
        <f>SUM(L33:N33)</f>
        <v>0</v>
      </c>
      <c r="K33" s="74"/>
      <c r="L33" s="74">
        <v>0</v>
      </c>
      <c r="M33" s="74">
        <v>0</v>
      </c>
      <c r="N33" s="74">
        <v>0</v>
      </c>
      <c r="O33" s="74">
        <f>SUM(P33:R33)</f>
        <v>0</v>
      </c>
      <c r="P33" s="74">
        <v>0</v>
      </c>
      <c r="Q33" s="74">
        <v>0</v>
      </c>
      <c r="R33" s="74">
        <v>0</v>
      </c>
      <c r="S33" s="75">
        <v>15</v>
      </c>
      <c r="T33" s="75">
        <v>14</v>
      </c>
      <c r="U33" s="76">
        <v>25</v>
      </c>
      <c r="V33" s="95" t="s">
        <v>20</v>
      </c>
    </row>
    <row r="34" spans="1:22" s="2" customFormat="1" ht="12.75" customHeight="1">
      <c r="A34" s="73" t="s">
        <v>21</v>
      </c>
      <c r="B34" s="74">
        <f>F34+J34+O34</f>
        <v>0</v>
      </c>
      <c r="C34" s="74">
        <f t="shared" si="6"/>
        <v>0</v>
      </c>
      <c r="D34" s="74">
        <f t="shared" si="6"/>
        <v>0</v>
      </c>
      <c r="E34" s="74">
        <f t="shared" si="6"/>
        <v>0</v>
      </c>
      <c r="F34" s="74">
        <f>SUM(G34:I34)</f>
        <v>0</v>
      </c>
      <c r="G34" s="74">
        <v>0</v>
      </c>
      <c r="H34" s="74">
        <v>0</v>
      </c>
      <c r="I34" s="74">
        <v>0</v>
      </c>
      <c r="J34" s="74">
        <f>SUM(L34:N34)</f>
        <v>0</v>
      </c>
      <c r="K34" s="74"/>
      <c r="L34" s="74">
        <v>0</v>
      </c>
      <c r="M34" s="74">
        <v>0</v>
      </c>
      <c r="N34" s="74">
        <v>0</v>
      </c>
      <c r="O34" s="74">
        <f>SUM(P34:R34)</f>
        <v>0</v>
      </c>
      <c r="P34" s="74">
        <v>0</v>
      </c>
      <c r="Q34" s="74">
        <v>0</v>
      </c>
      <c r="R34" s="74">
        <v>0</v>
      </c>
      <c r="S34" s="75">
        <v>15</v>
      </c>
      <c r="T34" s="75">
        <v>14</v>
      </c>
      <c r="U34" s="76">
        <v>25</v>
      </c>
      <c r="V34" s="95" t="s">
        <v>22</v>
      </c>
    </row>
    <row r="35" spans="1:22" s="2" customFormat="1" ht="12.75" customHeight="1">
      <c r="A35" s="73" t="s">
        <v>23</v>
      </c>
      <c r="B35" s="74">
        <f>F35+J35+O35</f>
        <v>0</v>
      </c>
      <c r="C35" s="74">
        <f t="shared" si="6"/>
        <v>0</v>
      </c>
      <c r="D35" s="74">
        <f t="shared" si="6"/>
        <v>0</v>
      </c>
      <c r="E35" s="74">
        <f t="shared" si="6"/>
        <v>0</v>
      </c>
      <c r="F35" s="74">
        <f>SUM(G35:I35)</f>
        <v>0</v>
      </c>
      <c r="G35" s="74">
        <v>0</v>
      </c>
      <c r="H35" s="74">
        <v>0</v>
      </c>
      <c r="I35" s="74">
        <v>0</v>
      </c>
      <c r="J35" s="74">
        <f>SUM(L35:N35)</f>
        <v>0</v>
      </c>
      <c r="K35" s="74"/>
      <c r="L35" s="74">
        <v>0</v>
      </c>
      <c r="M35" s="74">
        <v>0</v>
      </c>
      <c r="N35" s="74">
        <v>0</v>
      </c>
      <c r="O35" s="74">
        <f>SUM(P35:R35)</f>
        <v>0</v>
      </c>
      <c r="P35" s="74">
        <v>0</v>
      </c>
      <c r="Q35" s="74">
        <v>0</v>
      </c>
      <c r="R35" s="74">
        <v>0</v>
      </c>
      <c r="S35" s="75">
        <v>15</v>
      </c>
      <c r="T35" s="75">
        <v>14</v>
      </c>
      <c r="U35" s="76">
        <v>25</v>
      </c>
      <c r="V35" s="95" t="s">
        <v>24</v>
      </c>
    </row>
    <row r="36" spans="1:22" s="2" customFormat="1" ht="12.75" customHeight="1">
      <c r="A36" s="96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5"/>
      <c r="T36" s="75"/>
      <c r="U36" s="76"/>
      <c r="V36" s="95"/>
    </row>
    <row r="37" spans="1:22" s="2" customFormat="1" ht="12.75" customHeight="1">
      <c r="A37" s="73" t="s">
        <v>25</v>
      </c>
      <c r="B37" s="74">
        <f>F37+J37+O37</f>
        <v>0</v>
      </c>
      <c r="C37" s="74">
        <f aca="true" t="shared" si="7" ref="C37:E41">G37+L37+P37</f>
        <v>0</v>
      </c>
      <c r="D37" s="74">
        <f t="shared" si="7"/>
        <v>0</v>
      </c>
      <c r="E37" s="74">
        <f t="shared" si="7"/>
        <v>0</v>
      </c>
      <c r="F37" s="74">
        <f>SUM(G37:I37)</f>
        <v>0</v>
      </c>
      <c r="G37" s="74">
        <v>0</v>
      </c>
      <c r="H37" s="74">
        <v>0</v>
      </c>
      <c r="I37" s="74">
        <v>0</v>
      </c>
      <c r="J37" s="74">
        <f>SUM(L37:N37)</f>
        <v>0</v>
      </c>
      <c r="K37" s="74"/>
      <c r="L37" s="74">
        <v>0</v>
      </c>
      <c r="M37" s="74">
        <v>0</v>
      </c>
      <c r="N37" s="74">
        <v>0</v>
      </c>
      <c r="O37" s="74">
        <f>SUM(P37:R37)</f>
        <v>0</v>
      </c>
      <c r="P37" s="74">
        <v>0</v>
      </c>
      <c r="Q37" s="74">
        <v>0</v>
      </c>
      <c r="R37" s="74">
        <v>0</v>
      </c>
      <c r="S37" s="75">
        <v>15</v>
      </c>
      <c r="T37" s="75">
        <v>14</v>
      </c>
      <c r="U37" s="76">
        <v>25</v>
      </c>
      <c r="V37" s="95" t="s">
        <v>26</v>
      </c>
    </row>
    <row r="38" spans="1:22" s="2" customFormat="1" ht="12.75" customHeight="1">
      <c r="A38" s="73" t="s">
        <v>27</v>
      </c>
      <c r="B38" s="74">
        <f>F38+J38+O38</f>
        <v>0</v>
      </c>
      <c r="C38" s="74">
        <f t="shared" si="7"/>
        <v>0</v>
      </c>
      <c r="D38" s="74">
        <f t="shared" si="7"/>
        <v>0</v>
      </c>
      <c r="E38" s="74">
        <f t="shared" si="7"/>
        <v>0</v>
      </c>
      <c r="F38" s="74">
        <f>SUM(G38:I38)</f>
        <v>0</v>
      </c>
      <c r="G38" s="74">
        <v>0</v>
      </c>
      <c r="H38" s="74">
        <v>0</v>
      </c>
      <c r="I38" s="74">
        <v>0</v>
      </c>
      <c r="J38" s="74">
        <f>SUM(L38:N38)</f>
        <v>0</v>
      </c>
      <c r="K38" s="74"/>
      <c r="L38" s="74">
        <v>0</v>
      </c>
      <c r="M38" s="74">
        <v>0</v>
      </c>
      <c r="N38" s="74">
        <v>0</v>
      </c>
      <c r="O38" s="74">
        <f>SUM(P38:R38)</f>
        <v>0</v>
      </c>
      <c r="P38" s="74">
        <v>0</v>
      </c>
      <c r="Q38" s="74">
        <v>0</v>
      </c>
      <c r="R38" s="74">
        <v>0</v>
      </c>
      <c r="S38" s="75">
        <v>15</v>
      </c>
      <c r="T38" s="75">
        <v>14</v>
      </c>
      <c r="U38" s="76">
        <v>25</v>
      </c>
      <c r="V38" s="95" t="s">
        <v>28</v>
      </c>
    </row>
    <row r="39" spans="1:22" s="2" customFormat="1" ht="12.75" customHeight="1">
      <c r="A39" s="73" t="s">
        <v>29</v>
      </c>
      <c r="B39" s="74">
        <f>F39+J39+O39</f>
        <v>0</v>
      </c>
      <c r="C39" s="74">
        <f t="shared" si="7"/>
        <v>0</v>
      </c>
      <c r="D39" s="74">
        <f t="shared" si="7"/>
        <v>0</v>
      </c>
      <c r="E39" s="74">
        <f t="shared" si="7"/>
        <v>0</v>
      </c>
      <c r="F39" s="74">
        <f>SUM(G39:I39)</f>
        <v>0</v>
      </c>
      <c r="G39" s="74">
        <v>0</v>
      </c>
      <c r="H39" s="74">
        <v>0</v>
      </c>
      <c r="I39" s="74">
        <v>0</v>
      </c>
      <c r="J39" s="74">
        <f>SUM(L39:N39)</f>
        <v>0</v>
      </c>
      <c r="K39" s="74"/>
      <c r="L39" s="74">
        <v>0</v>
      </c>
      <c r="M39" s="74">
        <v>0</v>
      </c>
      <c r="N39" s="74">
        <v>0</v>
      </c>
      <c r="O39" s="74">
        <f>SUM(P39:R39)</f>
        <v>0</v>
      </c>
      <c r="P39" s="74">
        <v>0</v>
      </c>
      <c r="Q39" s="74">
        <v>0</v>
      </c>
      <c r="R39" s="74">
        <v>0</v>
      </c>
      <c r="S39" s="75">
        <v>15</v>
      </c>
      <c r="T39" s="75">
        <v>14</v>
      </c>
      <c r="U39" s="76">
        <v>25</v>
      </c>
      <c r="V39" s="95" t="s">
        <v>30</v>
      </c>
    </row>
    <row r="40" spans="1:22" s="2" customFormat="1" ht="12.75" customHeight="1">
      <c r="A40" s="73" t="s">
        <v>31</v>
      </c>
      <c r="B40" s="74">
        <f>F40+J40+O40</f>
        <v>1945.9540000000002</v>
      </c>
      <c r="C40" s="74">
        <f t="shared" si="7"/>
        <v>517.766</v>
      </c>
      <c r="D40" s="74">
        <f t="shared" si="7"/>
        <v>1428.188</v>
      </c>
      <c r="E40" s="74">
        <f t="shared" si="7"/>
        <v>0</v>
      </c>
      <c r="F40" s="74">
        <f>SUM(G40:I40)</f>
        <v>1428.188</v>
      </c>
      <c r="G40" s="74">
        <v>0</v>
      </c>
      <c r="H40" s="74">
        <v>1428.188</v>
      </c>
      <c r="I40" s="74">
        <v>0</v>
      </c>
      <c r="J40" s="74">
        <f>SUM(L40:N40)</f>
        <v>517.766</v>
      </c>
      <c r="K40" s="74"/>
      <c r="L40" s="74">
        <v>517.766</v>
      </c>
      <c r="M40" s="74">
        <v>0</v>
      </c>
      <c r="N40" s="74">
        <v>0</v>
      </c>
      <c r="O40" s="74">
        <f>SUM(P40:R40)</f>
        <v>0</v>
      </c>
      <c r="P40" s="74">
        <v>0</v>
      </c>
      <c r="Q40" s="74">
        <v>0</v>
      </c>
      <c r="R40" s="74">
        <v>0</v>
      </c>
      <c r="S40" s="75">
        <v>15</v>
      </c>
      <c r="T40" s="75">
        <v>14</v>
      </c>
      <c r="U40" s="76">
        <v>25</v>
      </c>
      <c r="V40" s="95" t="s">
        <v>32</v>
      </c>
    </row>
    <row r="41" spans="1:22" s="2" customFormat="1" ht="12.75" customHeight="1">
      <c r="A41" s="73" t="s">
        <v>33</v>
      </c>
      <c r="B41" s="74">
        <f>F41+J41+O41</f>
        <v>37419.668</v>
      </c>
      <c r="C41" s="74">
        <f t="shared" si="7"/>
        <v>13402.152</v>
      </c>
      <c r="D41" s="74">
        <f t="shared" si="7"/>
        <v>24017.516</v>
      </c>
      <c r="E41" s="74">
        <f t="shared" si="7"/>
        <v>0</v>
      </c>
      <c r="F41" s="74">
        <f>SUM(G41:I41)</f>
        <v>24030.516</v>
      </c>
      <c r="G41" s="74">
        <v>13</v>
      </c>
      <c r="H41" s="74">
        <v>24017.516</v>
      </c>
      <c r="I41" s="74">
        <v>0</v>
      </c>
      <c r="J41" s="74">
        <f>SUM(L41:N41)</f>
        <v>13389.152</v>
      </c>
      <c r="K41" s="74"/>
      <c r="L41" s="74">
        <v>13389.152</v>
      </c>
      <c r="M41" s="74">
        <v>0</v>
      </c>
      <c r="N41" s="74">
        <v>0</v>
      </c>
      <c r="O41" s="74">
        <f>SUM(P41:R41)</f>
        <v>0</v>
      </c>
      <c r="P41" s="74">
        <v>0</v>
      </c>
      <c r="Q41" s="74">
        <v>0</v>
      </c>
      <c r="R41" s="74">
        <v>0</v>
      </c>
      <c r="S41" s="75">
        <v>15</v>
      </c>
      <c r="T41" s="75">
        <v>14</v>
      </c>
      <c r="U41" s="76">
        <v>25</v>
      </c>
      <c r="V41" s="95" t="s">
        <v>34</v>
      </c>
    </row>
    <row r="42" spans="1:22" s="2" customFormat="1" ht="12.75" customHeight="1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5"/>
      <c r="T42" s="75"/>
      <c r="U42" s="76"/>
      <c r="V42" s="95"/>
    </row>
    <row r="43" spans="1:22" s="2" customFormat="1" ht="12.75" customHeight="1">
      <c r="A43" s="73" t="s">
        <v>35</v>
      </c>
      <c r="B43" s="74">
        <f aca="true" t="shared" si="8" ref="B43:B48">F43+J43+O43</f>
        <v>31421.905</v>
      </c>
      <c r="C43" s="74">
        <f aca="true" t="shared" si="9" ref="C43:E48">G43+L43+P43</f>
        <v>9318.494</v>
      </c>
      <c r="D43" s="74">
        <f t="shared" si="9"/>
        <v>22103.411</v>
      </c>
      <c r="E43" s="74">
        <f t="shared" si="9"/>
        <v>0</v>
      </c>
      <c r="F43" s="74">
        <f aca="true" t="shared" si="10" ref="F43:F48">SUM(G43:I43)</f>
        <v>22103.411</v>
      </c>
      <c r="G43" s="74">
        <v>0</v>
      </c>
      <c r="H43" s="74">
        <v>22103.411</v>
      </c>
      <c r="I43" s="74">
        <v>0</v>
      </c>
      <c r="J43" s="74">
        <f aca="true" t="shared" si="11" ref="J43:J48">SUM(L43:N43)</f>
        <v>9318.494</v>
      </c>
      <c r="K43" s="74"/>
      <c r="L43" s="74">
        <v>9318.494</v>
      </c>
      <c r="M43" s="74">
        <v>0</v>
      </c>
      <c r="N43" s="74">
        <v>0</v>
      </c>
      <c r="O43" s="74">
        <f aca="true" t="shared" si="12" ref="O43:O48">SUM(P43:R43)</f>
        <v>0</v>
      </c>
      <c r="P43" s="74">
        <v>0</v>
      </c>
      <c r="Q43" s="74">
        <v>0</v>
      </c>
      <c r="R43" s="74">
        <v>0</v>
      </c>
      <c r="S43" s="75">
        <v>15</v>
      </c>
      <c r="T43" s="75">
        <v>14</v>
      </c>
      <c r="U43" s="76">
        <v>25</v>
      </c>
      <c r="V43" s="95" t="s">
        <v>36</v>
      </c>
    </row>
    <row r="44" spans="1:22" s="2" customFormat="1" ht="12.75" customHeight="1">
      <c r="A44" s="73" t="s">
        <v>37</v>
      </c>
      <c r="B44" s="74">
        <f t="shared" si="8"/>
        <v>235.32999999999998</v>
      </c>
      <c r="C44" s="74">
        <f t="shared" si="9"/>
        <v>82.26</v>
      </c>
      <c r="D44" s="74">
        <f t="shared" si="9"/>
        <v>153.07</v>
      </c>
      <c r="E44" s="74">
        <f t="shared" si="9"/>
        <v>0</v>
      </c>
      <c r="F44" s="74">
        <f t="shared" si="10"/>
        <v>235.32999999999998</v>
      </c>
      <c r="G44" s="74">
        <v>82.26</v>
      </c>
      <c r="H44" s="74">
        <v>153.07</v>
      </c>
      <c r="I44" s="74">
        <v>0</v>
      </c>
      <c r="J44" s="74">
        <f t="shared" si="11"/>
        <v>0</v>
      </c>
      <c r="K44" s="74"/>
      <c r="L44" s="74">
        <v>0</v>
      </c>
      <c r="M44" s="74">
        <v>0</v>
      </c>
      <c r="N44" s="74">
        <v>0</v>
      </c>
      <c r="O44" s="74">
        <f t="shared" si="12"/>
        <v>0</v>
      </c>
      <c r="P44" s="74">
        <v>0</v>
      </c>
      <c r="Q44" s="74">
        <v>0</v>
      </c>
      <c r="R44" s="74">
        <v>0</v>
      </c>
      <c r="S44" s="75">
        <v>15</v>
      </c>
      <c r="T44" s="75">
        <v>14</v>
      </c>
      <c r="U44" s="76">
        <v>25</v>
      </c>
      <c r="V44" s="95" t="s">
        <v>38</v>
      </c>
    </row>
    <row r="45" spans="1:22" s="2" customFormat="1" ht="12.75" customHeight="1">
      <c r="A45" s="73" t="s">
        <v>39</v>
      </c>
      <c r="B45" s="74">
        <f t="shared" si="8"/>
        <v>0</v>
      </c>
      <c r="C45" s="74">
        <f t="shared" si="9"/>
        <v>0</v>
      </c>
      <c r="D45" s="74">
        <f t="shared" si="9"/>
        <v>0</v>
      </c>
      <c r="E45" s="74">
        <f t="shared" si="9"/>
        <v>0</v>
      </c>
      <c r="F45" s="74">
        <f t="shared" si="10"/>
        <v>0</v>
      </c>
      <c r="G45" s="74">
        <v>0</v>
      </c>
      <c r="H45" s="74">
        <v>0</v>
      </c>
      <c r="I45" s="74">
        <v>0</v>
      </c>
      <c r="J45" s="74">
        <f t="shared" si="11"/>
        <v>0</v>
      </c>
      <c r="K45" s="74"/>
      <c r="L45" s="74">
        <v>0</v>
      </c>
      <c r="M45" s="74">
        <v>0</v>
      </c>
      <c r="N45" s="74">
        <v>0</v>
      </c>
      <c r="O45" s="74">
        <f t="shared" si="12"/>
        <v>0</v>
      </c>
      <c r="P45" s="74">
        <v>0</v>
      </c>
      <c r="Q45" s="74">
        <v>0</v>
      </c>
      <c r="R45" s="74">
        <v>0</v>
      </c>
      <c r="S45" s="75">
        <v>15</v>
      </c>
      <c r="T45" s="75">
        <v>14</v>
      </c>
      <c r="U45" s="76">
        <v>25</v>
      </c>
      <c r="V45" s="95" t="s">
        <v>40</v>
      </c>
    </row>
    <row r="46" spans="1:22" s="2" customFormat="1" ht="12.75" customHeight="1">
      <c r="A46" s="73" t="s">
        <v>41</v>
      </c>
      <c r="B46" s="74">
        <f t="shared" si="8"/>
        <v>940.741</v>
      </c>
      <c r="C46" s="74">
        <f t="shared" si="9"/>
        <v>602.355</v>
      </c>
      <c r="D46" s="74">
        <f t="shared" si="9"/>
        <v>338.386</v>
      </c>
      <c r="E46" s="74">
        <f t="shared" si="9"/>
        <v>0</v>
      </c>
      <c r="F46" s="74">
        <f t="shared" si="10"/>
        <v>940.741</v>
      </c>
      <c r="G46" s="74">
        <v>602.355</v>
      </c>
      <c r="H46" s="74">
        <v>338.386</v>
      </c>
      <c r="I46" s="74">
        <v>0</v>
      </c>
      <c r="J46" s="74">
        <f t="shared" si="11"/>
        <v>0</v>
      </c>
      <c r="K46" s="74"/>
      <c r="L46" s="74">
        <v>0</v>
      </c>
      <c r="M46" s="74">
        <v>0</v>
      </c>
      <c r="N46" s="74">
        <v>0</v>
      </c>
      <c r="O46" s="74">
        <f t="shared" si="12"/>
        <v>0</v>
      </c>
      <c r="P46" s="74">
        <v>0</v>
      </c>
      <c r="Q46" s="74">
        <v>0</v>
      </c>
      <c r="R46" s="74">
        <v>0</v>
      </c>
      <c r="S46" s="75">
        <v>15</v>
      </c>
      <c r="T46" s="75">
        <v>14</v>
      </c>
      <c r="U46" s="76">
        <v>25</v>
      </c>
      <c r="V46" s="95" t="s">
        <v>42</v>
      </c>
    </row>
    <row r="47" spans="1:22" s="2" customFormat="1" ht="12.75" customHeight="1">
      <c r="A47" s="73" t="s">
        <v>43</v>
      </c>
      <c r="B47" s="74">
        <f t="shared" si="8"/>
        <v>1155.364</v>
      </c>
      <c r="C47" s="74">
        <f t="shared" si="9"/>
        <v>1043.902</v>
      </c>
      <c r="D47" s="74">
        <f t="shared" si="9"/>
        <v>111.462</v>
      </c>
      <c r="E47" s="74">
        <f t="shared" si="9"/>
        <v>0</v>
      </c>
      <c r="F47" s="74">
        <f t="shared" si="10"/>
        <v>1155.364</v>
      </c>
      <c r="G47" s="74">
        <v>1043.902</v>
      </c>
      <c r="H47" s="74">
        <v>111.462</v>
      </c>
      <c r="I47" s="74">
        <v>0</v>
      </c>
      <c r="J47" s="74">
        <f t="shared" si="11"/>
        <v>0</v>
      </c>
      <c r="K47" s="74"/>
      <c r="L47" s="74">
        <v>0</v>
      </c>
      <c r="M47" s="74">
        <v>0</v>
      </c>
      <c r="N47" s="74">
        <v>0</v>
      </c>
      <c r="O47" s="74">
        <f t="shared" si="12"/>
        <v>0</v>
      </c>
      <c r="P47" s="74">
        <v>0</v>
      </c>
      <c r="Q47" s="74">
        <v>0</v>
      </c>
      <c r="R47" s="74">
        <v>0</v>
      </c>
      <c r="S47" s="75">
        <v>15</v>
      </c>
      <c r="T47" s="75">
        <v>14</v>
      </c>
      <c r="U47" s="76">
        <v>25</v>
      </c>
      <c r="V47" s="95" t="s">
        <v>44</v>
      </c>
    </row>
    <row r="48" spans="1:22" s="2" customFormat="1" ht="12.75" customHeight="1">
      <c r="A48" s="73" t="s">
        <v>45</v>
      </c>
      <c r="B48" s="74">
        <f t="shared" si="8"/>
        <v>0</v>
      </c>
      <c r="C48" s="74">
        <f t="shared" si="9"/>
        <v>0</v>
      </c>
      <c r="D48" s="74">
        <f t="shared" si="9"/>
        <v>0</v>
      </c>
      <c r="E48" s="74">
        <f t="shared" si="9"/>
        <v>0</v>
      </c>
      <c r="F48" s="74">
        <f t="shared" si="10"/>
        <v>0</v>
      </c>
      <c r="G48" s="74">
        <v>0</v>
      </c>
      <c r="H48" s="74">
        <v>0</v>
      </c>
      <c r="I48" s="74">
        <v>0</v>
      </c>
      <c r="J48" s="74">
        <f t="shared" si="11"/>
        <v>0</v>
      </c>
      <c r="K48" s="74"/>
      <c r="L48" s="74">
        <v>0</v>
      </c>
      <c r="M48" s="74">
        <v>0</v>
      </c>
      <c r="N48" s="74">
        <v>0</v>
      </c>
      <c r="O48" s="74">
        <f t="shared" si="12"/>
        <v>0</v>
      </c>
      <c r="P48" s="74">
        <v>0</v>
      </c>
      <c r="Q48" s="74">
        <v>0</v>
      </c>
      <c r="R48" s="74">
        <v>0</v>
      </c>
      <c r="S48" s="75">
        <v>15</v>
      </c>
      <c r="T48" s="75">
        <v>14</v>
      </c>
      <c r="U48" s="76">
        <v>25</v>
      </c>
      <c r="V48" s="95" t="s">
        <v>46</v>
      </c>
    </row>
    <row r="49" spans="1:22" s="2" customFormat="1" ht="12.75" customHeight="1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5"/>
      <c r="T49" s="75"/>
      <c r="U49" s="76"/>
      <c r="V49" s="95"/>
    </row>
    <row r="50" spans="1:22" s="2" customFormat="1" ht="12.75" customHeight="1">
      <c r="A50" s="73" t="s">
        <v>47</v>
      </c>
      <c r="B50" s="74">
        <f>F50+J50+O50</f>
        <v>0</v>
      </c>
      <c r="C50" s="74">
        <f aca="true" t="shared" si="13" ref="C50:E54">G50+L50+P50</f>
        <v>0</v>
      </c>
      <c r="D50" s="74">
        <f t="shared" si="13"/>
        <v>0</v>
      </c>
      <c r="E50" s="74">
        <f t="shared" si="13"/>
        <v>0</v>
      </c>
      <c r="F50" s="74">
        <f>SUM(G50:I50)</f>
        <v>0</v>
      </c>
      <c r="G50" s="74">
        <v>0</v>
      </c>
      <c r="H50" s="74">
        <v>0</v>
      </c>
      <c r="I50" s="74">
        <v>0</v>
      </c>
      <c r="J50" s="74">
        <f>SUM(L50:N50)</f>
        <v>0</v>
      </c>
      <c r="K50" s="74"/>
      <c r="L50" s="74">
        <v>0</v>
      </c>
      <c r="M50" s="74">
        <v>0</v>
      </c>
      <c r="N50" s="74">
        <v>0</v>
      </c>
      <c r="O50" s="74">
        <f>SUM(P50:R50)</f>
        <v>0</v>
      </c>
      <c r="P50" s="74">
        <v>0</v>
      </c>
      <c r="Q50" s="74">
        <v>0</v>
      </c>
      <c r="R50" s="74">
        <v>0</v>
      </c>
      <c r="S50" s="75">
        <v>15</v>
      </c>
      <c r="T50" s="75">
        <v>14</v>
      </c>
      <c r="U50" s="76">
        <v>25</v>
      </c>
      <c r="V50" s="95" t="s">
        <v>48</v>
      </c>
    </row>
    <row r="51" spans="1:22" s="2" customFormat="1" ht="12.75" customHeight="1">
      <c r="A51" s="73" t="s">
        <v>49</v>
      </c>
      <c r="B51" s="74">
        <f>F51+J51+O51</f>
        <v>0</v>
      </c>
      <c r="C51" s="74">
        <f t="shared" si="13"/>
        <v>0</v>
      </c>
      <c r="D51" s="74">
        <f t="shared" si="13"/>
        <v>0</v>
      </c>
      <c r="E51" s="74">
        <f t="shared" si="13"/>
        <v>0</v>
      </c>
      <c r="F51" s="74">
        <f>SUM(G51:I51)</f>
        <v>0</v>
      </c>
      <c r="G51" s="74">
        <v>0</v>
      </c>
      <c r="H51" s="74">
        <v>0</v>
      </c>
      <c r="I51" s="74">
        <v>0</v>
      </c>
      <c r="J51" s="74">
        <f>SUM(L51:N51)</f>
        <v>0</v>
      </c>
      <c r="K51" s="74"/>
      <c r="L51" s="74">
        <v>0</v>
      </c>
      <c r="M51" s="74">
        <v>0</v>
      </c>
      <c r="N51" s="74">
        <v>0</v>
      </c>
      <c r="O51" s="74">
        <f>SUM(P51:R51)</f>
        <v>0</v>
      </c>
      <c r="P51" s="74">
        <v>0</v>
      </c>
      <c r="Q51" s="74">
        <v>0</v>
      </c>
      <c r="R51" s="74">
        <v>0</v>
      </c>
      <c r="S51" s="75">
        <v>15</v>
      </c>
      <c r="T51" s="75">
        <v>14</v>
      </c>
      <c r="U51" s="76">
        <v>25</v>
      </c>
      <c r="V51" s="95" t="s">
        <v>50</v>
      </c>
    </row>
    <row r="52" spans="1:22" s="2" customFormat="1" ht="12.75" customHeight="1">
      <c r="A52" s="73" t="s">
        <v>51</v>
      </c>
      <c r="B52" s="74">
        <f>F52+J52+O52</f>
        <v>0</v>
      </c>
      <c r="C52" s="74">
        <f t="shared" si="13"/>
        <v>0</v>
      </c>
      <c r="D52" s="74">
        <f t="shared" si="13"/>
        <v>0</v>
      </c>
      <c r="E52" s="74">
        <f t="shared" si="13"/>
        <v>0</v>
      </c>
      <c r="F52" s="74">
        <f>SUM(G52:I52)</f>
        <v>0</v>
      </c>
      <c r="G52" s="74">
        <v>0</v>
      </c>
      <c r="H52" s="74">
        <v>0</v>
      </c>
      <c r="I52" s="74">
        <v>0</v>
      </c>
      <c r="J52" s="74">
        <f>SUM(L52:N52)</f>
        <v>0</v>
      </c>
      <c r="K52" s="74"/>
      <c r="L52" s="74">
        <v>0</v>
      </c>
      <c r="M52" s="74">
        <v>0</v>
      </c>
      <c r="N52" s="74">
        <v>0</v>
      </c>
      <c r="O52" s="74">
        <f>SUM(P52:R52)</f>
        <v>0</v>
      </c>
      <c r="P52" s="74">
        <v>0</v>
      </c>
      <c r="Q52" s="74">
        <v>0</v>
      </c>
      <c r="R52" s="74">
        <v>0</v>
      </c>
      <c r="S52" s="75">
        <v>15</v>
      </c>
      <c r="T52" s="75">
        <v>14</v>
      </c>
      <c r="U52" s="76">
        <v>25</v>
      </c>
      <c r="V52" s="95" t="s">
        <v>52</v>
      </c>
    </row>
    <row r="53" spans="1:22" s="2" customFormat="1" ht="12.75" customHeight="1">
      <c r="A53" s="73" t="s">
        <v>53</v>
      </c>
      <c r="B53" s="74">
        <f>F53+J53+O53</f>
        <v>8.93</v>
      </c>
      <c r="C53" s="74">
        <f t="shared" si="13"/>
        <v>0</v>
      </c>
      <c r="D53" s="74">
        <f t="shared" si="13"/>
        <v>8.93</v>
      </c>
      <c r="E53" s="74">
        <f t="shared" si="13"/>
        <v>0</v>
      </c>
      <c r="F53" s="74">
        <f>SUM(G53:I53)</f>
        <v>8.93</v>
      </c>
      <c r="G53" s="74">
        <v>0</v>
      </c>
      <c r="H53" s="74">
        <v>8.93</v>
      </c>
      <c r="I53" s="74">
        <v>0</v>
      </c>
      <c r="J53" s="74">
        <f>SUM(L53:N53)</f>
        <v>0</v>
      </c>
      <c r="K53" s="74"/>
      <c r="L53" s="74">
        <v>0</v>
      </c>
      <c r="M53" s="74">
        <v>0</v>
      </c>
      <c r="N53" s="74">
        <v>0</v>
      </c>
      <c r="O53" s="74">
        <f>SUM(P53:R53)</f>
        <v>0</v>
      </c>
      <c r="P53" s="74">
        <v>0</v>
      </c>
      <c r="Q53" s="74">
        <v>0</v>
      </c>
      <c r="R53" s="74">
        <v>0</v>
      </c>
      <c r="S53" s="75">
        <v>15</v>
      </c>
      <c r="T53" s="75">
        <v>14</v>
      </c>
      <c r="U53" s="76">
        <v>25</v>
      </c>
      <c r="V53" s="95" t="s">
        <v>54</v>
      </c>
    </row>
    <row r="54" spans="1:22" s="2" customFormat="1" ht="12.75" customHeight="1">
      <c r="A54" s="73" t="s">
        <v>55</v>
      </c>
      <c r="B54" s="74">
        <f>F54+J54+O54</f>
        <v>600.04</v>
      </c>
      <c r="C54" s="74">
        <f t="shared" si="13"/>
        <v>0</v>
      </c>
      <c r="D54" s="74">
        <f t="shared" si="13"/>
        <v>600.04</v>
      </c>
      <c r="E54" s="74">
        <f t="shared" si="13"/>
        <v>0</v>
      </c>
      <c r="F54" s="74">
        <f>SUM(G54:I54)</f>
        <v>600.04</v>
      </c>
      <c r="G54" s="74">
        <v>0</v>
      </c>
      <c r="H54" s="74">
        <v>600.04</v>
      </c>
      <c r="I54" s="74">
        <v>0</v>
      </c>
      <c r="J54" s="74">
        <f>SUM(L54:N54)</f>
        <v>0</v>
      </c>
      <c r="K54" s="74"/>
      <c r="L54" s="74">
        <v>0</v>
      </c>
      <c r="M54" s="74">
        <v>0</v>
      </c>
      <c r="N54" s="74">
        <v>0</v>
      </c>
      <c r="O54" s="74">
        <f>SUM(P54:R54)</f>
        <v>0</v>
      </c>
      <c r="P54" s="74">
        <v>0</v>
      </c>
      <c r="Q54" s="74">
        <v>0</v>
      </c>
      <c r="R54" s="74">
        <v>0</v>
      </c>
      <c r="S54" s="75">
        <v>15</v>
      </c>
      <c r="T54" s="75">
        <v>14</v>
      </c>
      <c r="U54" s="76">
        <v>25</v>
      </c>
      <c r="V54" s="95" t="s">
        <v>56</v>
      </c>
    </row>
    <row r="55" spans="1:22" s="2" customFormat="1" ht="7.5" customHeight="1">
      <c r="A55" s="97"/>
      <c r="B55" s="98"/>
      <c r="C55" s="98"/>
      <c r="D55" s="98"/>
      <c r="E55" s="98"/>
      <c r="F55" s="98"/>
      <c r="G55" s="98"/>
      <c r="H55" s="98"/>
      <c r="I55" s="98"/>
      <c r="J55" s="98"/>
      <c r="K55" s="61"/>
      <c r="L55" s="99"/>
      <c r="M55" s="99"/>
      <c r="N55" s="99"/>
      <c r="O55" s="99"/>
      <c r="P55" s="99"/>
      <c r="Q55" s="99"/>
      <c r="R55" s="99"/>
      <c r="S55" s="99"/>
      <c r="T55" s="99"/>
      <c r="U55" s="100"/>
      <c r="V55" s="99"/>
    </row>
    <row r="56" spans="1:12" s="14" customFormat="1" ht="12" customHeight="1">
      <c r="A56" s="101" t="s">
        <v>86</v>
      </c>
      <c r="K56" s="102"/>
      <c r="L56" s="103" t="s">
        <v>87</v>
      </c>
    </row>
    <row r="57" spans="1:12" s="14" customFormat="1" ht="12" customHeight="1">
      <c r="A57" s="101"/>
      <c r="K57" s="102"/>
      <c r="L57" s="103" t="s">
        <v>88</v>
      </c>
    </row>
    <row r="58" s="102" customFormat="1" ht="12" customHeight="1">
      <c r="L58" s="103"/>
    </row>
    <row r="59" spans="11:22" s="102" customFormat="1" ht="9" customHeight="1"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="102" customFormat="1" ht="9" customHeight="1"/>
    <row r="61" s="102" customFormat="1" ht="16.5"/>
  </sheetData>
  <mergeCells count="16">
    <mergeCell ref="C6:C7"/>
    <mergeCell ref="D6:D7"/>
    <mergeCell ref="O6:R6"/>
    <mergeCell ref="F6:I6"/>
    <mergeCell ref="L6:N6"/>
    <mergeCell ref="E6:E7"/>
    <mergeCell ref="B6:B7"/>
    <mergeCell ref="V5:V9"/>
    <mergeCell ref="L2:V2"/>
    <mergeCell ref="L3:V3"/>
    <mergeCell ref="A2:J2"/>
    <mergeCell ref="A3:J3"/>
    <mergeCell ref="A5:A9"/>
    <mergeCell ref="L5:R5"/>
    <mergeCell ref="B5:J5"/>
    <mergeCell ref="S5:U5"/>
  </mergeCells>
  <printOptions/>
  <pageMargins left="0.31496062992125984" right="1.7716535433070868" top="0.5511811023622047" bottom="2.1653543307086616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2002-07-08T01:49:52Z</dcterms:created>
  <dcterms:modified xsi:type="dcterms:W3CDTF">2002-07-08T01:49:52Z</dcterms:modified>
  <cp:category/>
  <cp:version/>
  <cp:contentType/>
  <cp:contentStatus/>
</cp:coreProperties>
</file>