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農藥" sheetId="1" r:id="rId1"/>
  </sheets>
  <definedNames>
    <definedName name="_xlnm.Print_Area" localSheetId="0">'農藥'!$A$1:$P$58</definedName>
  </definedNames>
  <calcPr fullCalcOnLoad="1"/>
</workbook>
</file>

<file path=xl/sharedStrings.xml><?xml version="1.0" encoding="utf-8"?>
<sst xmlns="http://schemas.openxmlformats.org/spreadsheetml/2006/main" count="134" uniqueCount="79">
  <si>
    <t xml:space="preserve"> {</t>
  </si>
  <si>
    <r>
      <t xml:space="preserve">   330     90</t>
    </r>
    <r>
      <rPr>
        <sz val="8"/>
        <rFont val="標楷體"/>
        <family val="4"/>
      </rPr>
      <t>年農業統計年報</t>
    </r>
  </si>
  <si>
    <r>
      <t xml:space="preserve">4.  </t>
    </r>
    <r>
      <rPr>
        <sz val="14"/>
        <rFont val="標楷體"/>
        <family val="4"/>
      </rPr>
      <t>農   藥</t>
    </r>
    <r>
      <rPr>
        <sz val="14"/>
        <rFont val="華康楷書體W5"/>
        <family val="3"/>
      </rPr>
      <t xml:space="preserve"> </t>
    </r>
    <r>
      <rPr>
        <sz val="14"/>
        <rFont val="Times New Roman"/>
        <family val="1"/>
      </rPr>
      <t xml:space="preserve">Agricultural Chemicals </t>
    </r>
  </si>
  <si>
    <r>
      <t xml:space="preserve">單位 </t>
    </r>
    <r>
      <rPr>
        <sz val="8"/>
        <rFont val="Times New Roman"/>
        <family val="1"/>
      </rPr>
      <t>: {</t>
    </r>
  </si>
  <si>
    <r>
      <t>數量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公噸</t>
    </r>
  </si>
  <si>
    <r>
      <t xml:space="preserve">(3)輸 入 量 值 </t>
    </r>
    <r>
      <rPr>
        <sz val="10"/>
        <rFont val="Times New Roman"/>
        <family val="1"/>
      </rPr>
      <t>Value and Quantity of Impports</t>
    </r>
  </si>
  <si>
    <t>Unit : {</t>
  </si>
  <si>
    <t>Quantity:m.t.</t>
  </si>
  <si>
    <r>
      <t>價值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千美元</t>
    </r>
  </si>
  <si>
    <t>Value:Thousand US$</t>
  </si>
  <si>
    <r>
      <t>項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目</t>
    </r>
  </si>
  <si>
    <r>
      <t>民國</t>
    </r>
    <r>
      <rPr>
        <sz val="7.5"/>
        <rFont val="Times New Roman"/>
        <family val="1"/>
      </rPr>
      <t>80</t>
    </r>
    <r>
      <rPr>
        <sz val="7.5"/>
        <rFont val="標楷體"/>
        <family val="4"/>
      </rPr>
      <t>年</t>
    </r>
  </si>
  <si>
    <r>
      <t>民國</t>
    </r>
    <r>
      <rPr>
        <sz val="7.5"/>
        <rFont val="Times New Roman"/>
        <family val="1"/>
      </rPr>
      <t>81</t>
    </r>
    <r>
      <rPr>
        <sz val="7.5"/>
        <rFont val="標楷體"/>
        <family val="4"/>
      </rPr>
      <t>年</t>
    </r>
  </si>
  <si>
    <r>
      <t>民國</t>
    </r>
    <r>
      <rPr>
        <sz val="7.5"/>
        <rFont val="Times New Roman"/>
        <family val="1"/>
      </rPr>
      <t>82</t>
    </r>
    <r>
      <rPr>
        <sz val="7.5"/>
        <rFont val="標楷體"/>
        <family val="4"/>
      </rPr>
      <t>年</t>
    </r>
  </si>
  <si>
    <r>
      <t>民國</t>
    </r>
    <r>
      <rPr>
        <sz val="7.5"/>
        <rFont val="Times New Roman"/>
        <family val="1"/>
      </rPr>
      <t>83</t>
    </r>
    <r>
      <rPr>
        <sz val="7.5"/>
        <rFont val="標楷體"/>
        <family val="4"/>
      </rPr>
      <t>年</t>
    </r>
  </si>
  <si>
    <r>
      <t>民國</t>
    </r>
    <r>
      <rPr>
        <sz val="7.5"/>
        <rFont val="Times New Roman"/>
        <family val="1"/>
      </rPr>
      <t>84</t>
    </r>
    <r>
      <rPr>
        <sz val="7.5"/>
        <rFont val="標楷體"/>
        <family val="4"/>
      </rPr>
      <t>年</t>
    </r>
  </si>
  <si>
    <r>
      <t>民國</t>
    </r>
    <r>
      <rPr>
        <sz val="7.5"/>
        <rFont val="Times New Roman"/>
        <family val="1"/>
      </rPr>
      <t>85</t>
    </r>
    <r>
      <rPr>
        <sz val="7.5"/>
        <rFont val="標楷體"/>
        <family val="4"/>
      </rPr>
      <t>年</t>
    </r>
  </si>
  <si>
    <r>
      <t>民國</t>
    </r>
    <r>
      <rPr>
        <sz val="7.5"/>
        <rFont val="Times New Roman"/>
        <family val="1"/>
      </rPr>
      <t>86</t>
    </r>
    <r>
      <rPr>
        <sz val="7.5"/>
        <rFont val="標楷體"/>
        <family val="4"/>
      </rPr>
      <t>年</t>
    </r>
  </si>
  <si>
    <r>
      <t>民國</t>
    </r>
    <r>
      <rPr>
        <sz val="7.5"/>
        <rFont val="Times New Roman"/>
        <family val="1"/>
      </rPr>
      <t>87</t>
    </r>
    <r>
      <rPr>
        <sz val="7.5"/>
        <rFont val="標楷體"/>
        <family val="4"/>
      </rPr>
      <t>年</t>
    </r>
  </si>
  <si>
    <r>
      <t>民國</t>
    </r>
    <r>
      <rPr>
        <sz val="7.5"/>
        <rFont val="Times New Roman"/>
        <family val="1"/>
      </rPr>
      <t>88</t>
    </r>
    <r>
      <rPr>
        <sz val="7.5"/>
        <rFont val="標楷體"/>
        <family val="4"/>
      </rPr>
      <t>年</t>
    </r>
  </si>
  <si>
    <r>
      <t>民國</t>
    </r>
    <r>
      <rPr>
        <sz val="7.5"/>
        <rFont val="Times New Roman"/>
        <family val="1"/>
      </rPr>
      <t>89</t>
    </r>
    <r>
      <rPr>
        <sz val="7.5"/>
        <rFont val="標楷體"/>
        <family val="4"/>
      </rPr>
      <t>年</t>
    </r>
  </si>
  <si>
    <r>
      <t>民國</t>
    </r>
    <r>
      <rPr>
        <sz val="7.5"/>
        <rFont val="Times New Roman"/>
        <family val="1"/>
      </rPr>
      <t>90</t>
    </r>
    <r>
      <rPr>
        <sz val="7.5"/>
        <rFont val="標楷體"/>
        <family val="4"/>
      </rPr>
      <t>年</t>
    </r>
  </si>
  <si>
    <t>Items</t>
  </si>
  <si>
    <r>
      <t>合</t>
    </r>
    <r>
      <rPr>
        <b/>
        <sz val="8"/>
        <rFont val="Times New Roman"/>
        <family val="1"/>
      </rPr>
      <t xml:space="preserve">    </t>
    </r>
    <r>
      <rPr>
        <b/>
        <sz val="8"/>
        <rFont val="標楷體"/>
        <family val="4"/>
      </rPr>
      <t>計</t>
    </r>
  </si>
  <si>
    <t xml:space="preserve"> {</t>
  </si>
  <si>
    <t>成品</t>
  </si>
  <si>
    <t>Total</t>
  </si>
  <si>
    <t>原體</t>
  </si>
  <si>
    <t>殺蟲劑</t>
  </si>
  <si>
    <t>Insecticides</t>
  </si>
  <si>
    <t>原體</t>
  </si>
  <si>
    <r>
      <t>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</si>
  <si>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t>殺菌劑</t>
  </si>
  <si>
    <t>Quantity</t>
  </si>
  <si>
    <t>Fungicides</t>
  </si>
  <si>
    <t>除草劑</t>
  </si>
  <si>
    <t>Herbicides</t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</si>
  <si>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</si>
  <si>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t>Others</t>
  </si>
  <si>
    <t>Total</t>
  </si>
  <si>
    <t>原體</t>
  </si>
  <si>
    <t>殺蟲劑</t>
  </si>
  <si>
    <t>成品</t>
  </si>
  <si>
    <t>Insecticides</t>
  </si>
  <si>
    <r>
      <t>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值</t>
    </r>
  </si>
  <si>
    <t>殺菌劑</t>
  </si>
  <si>
    <t>Value</t>
  </si>
  <si>
    <t>Fungicides</t>
  </si>
  <si>
    <t>除草劑</t>
  </si>
  <si>
    <t>Herbicides</t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</si>
  <si>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</si>
  <si>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t xml:space="preserve"> {</t>
  </si>
  <si>
    <t>Others</t>
  </si>
  <si>
    <r>
      <t xml:space="preserve">單位 </t>
    </r>
    <r>
      <rPr>
        <sz val="8"/>
        <rFont val="Times New Roman"/>
        <family val="1"/>
      </rPr>
      <t xml:space="preserve">: { </t>
    </r>
  </si>
  <si>
    <r>
      <t>數量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公噸</t>
    </r>
  </si>
  <si>
    <r>
      <t xml:space="preserve">(4)使 用 量 值 </t>
    </r>
    <r>
      <rPr>
        <sz val="10"/>
        <rFont val="Times New Roman"/>
        <family val="1"/>
      </rPr>
      <t>Quantity &amp; Value of Consumption</t>
    </r>
  </si>
  <si>
    <t>Unit:</t>
  </si>
  <si>
    <t>Quantity:m.t.</t>
  </si>
  <si>
    <r>
      <t>價值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百萬元</t>
    </r>
  </si>
  <si>
    <t>Value:Million NT$</t>
  </si>
  <si>
    <r>
      <t>項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目</t>
    </r>
  </si>
  <si>
    <r>
      <t>民國</t>
    </r>
    <r>
      <rPr>
        <sz val="7.5"/>
        <rFont val="Times New Roman"/>
        <family val="1"/>
      </rPr>
      <t>80</t>
    </r>
    <r>
      <rPr>
        <sz val="7.5"/>
        <rFont val="標楷體"/>
        <family val="4"/>
      </rPr>
      <t>年</t>
    </r>
  </si>
  <si>
    <r>
      <t>民國</t>
    </r>
    <r>
      <rPr>
        <sz val="7.5"/>
        <rFont val="Times New Roman"/>
        <family val="1"/>
      </rPr>
      <t>90</t>
    </r>
    <r>
      <rPr>
        <sz val="7.5"/>
        <rFont val="標楷體"/>
        <family val="4"/>
      </rPr>
      <t>年</t>
    </r>
  </si>
  <si>
    <r>
      <t>合計</t>
    </r>
  </si>
  <si>
    <t>數量</t>
  </si>
  <si>
    <t>Quantity</t>
  </si>
  <si>
    <t>價值</t>
  </si>
  <si>
    <r>
      <t>殺蟲劑</t>
    </r>
  </si>
  <si>
    <r>
      <t>殺菌劑</t>
    </r>
  </si>
  <si>
    <r>
      <t>除草劑</t>
    </r>
  </si>
  <si>
    <r>
      <t>其他</t>
    </r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</si>
  <si>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>:1.83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7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日免簽證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取銷輸入許可證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，農委會無輸入許可證副聯統計。</t>
    </r>
  </si>
  <si>
    <r>
      <t xml:space="preserve">        </t>
    </r>
    <r>
      <rPr>
        <sz val="8"/>
        <rFont val="標楷體"/>
        <family val="4"/>
      </rPr>
      <t>2.本統計之使用量係成品農藥之統計值，非以農藥有效成分計。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</si>
  <si>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臺灣區植物保護工業同業公會、行政院農業委員會。</t>
    </r>
  </si>
  <si>
    <t xml:space="preserve">   Note:1.Starting from July 1, 1994, no permit is required(the import license is cancelled).</t>
  </si>
  <si>
    <t xml:space="preserve">              Thus, COA has no statistics from duplicate copies of import licenses. </t>
  </si>
  <si>
    <t xml:space="preserve">           2.The quartity of consumption for the statistics reflects statistics on final products of agricultural chemicals, </t>
  </si>
  <si>
    <t xml:space="preserve">              rather than statistics on effective composition of agricultural chemicals.</t>
  </si>
  <si>
    <t xml:space="preserve">   Source:Taiwan Corp Protection Industry Association; COA, Executive Yuan.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</si>
</sst>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\ ##0"/>
    <numFmt numFmtId="177" formatCode="#,##0;\-#,##0;\-"/>
    <numFmt numFmtId="178" formatCode="###\ ###.##"/>
    <numFmt numFmtId="179" formatCode="###\ ###.00"/>
    <numFmt numFmtId="180" formatCode="#\ ###\ ##0.00"/>
    <numFmt numFmtId="181" formatCode="000"/>
    <numFmt numFmtId="182" formatCode="0.E+00"/>
    <numFmt numFmtId="183" formatCode="#\ ###\ ##0"/>
    <numFmt numFmtId="184" formatCode="#\ ###\ ###"/>
    <numFmt numFmtId="185" formatCode="###\ ###\ ##0"/>
    <numFmt numFmtId="186" formatCode="#\ ###\ ##0.0"/>
    <numFmt numFmtId="187" formatCode="0.0_);[Red]\(0.0\)"/>
  </numFmts>
  <fonts count="2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8"/>
      <name val="華康楷書體W5"/>
      <family val="3"/>
    </font>
    <font>
      <sz val="12"/>
      <name val="華康楷書體W5"/>
      <family val="3"/>
    </font>
    <font>
      <sz val="14"/>
      <name val="標楷體"/>
      <family val="4"/>
    </font>
    <font>
      <sz val="14"/>
      <name val="華康楷書體W5"/>
      <family val="3"/>
    </font>
    <font>
      <sz val="14"/>
      <name val="Times New Roman"/>
      <family val="1"/>
    </font>
    <font>
      <sz val="8"/>
      <name val="Times New Roman"/>
      <family val="1"/>
    </font>
    <font>
      <sz val="10"/>
      <name val="華康楷書體W5"/>
      <family val="3"/>
    </font>
    <font>
      <sz val="10"/>
      <name val="標楷體"/>
      <family val="4"/>
    </font>
    <font>
      <sz val="10"/>
      <name val="Times New Roman"/>
      <family val="1"/>
    </font>
    <font>
      <sz val="8"/>
      <name val="細明體"/>
      <family val="3"/>
    </font>
    <font>
      <sz val="7.5"/>
      <name val="標楷體"/>
      <family val="4"/>
    </font>
    <font>
      <sz val="7.5"/>
      <name val="Times New Roman"/>
      <family val="1"/>
    </font>
    <font>
      <b/>
      <sz val="8"/>
      <name val="Times New Roman"/>
      <family val="1"/>
    </font>
    <font>
      <b/>
      <sz val="8"/>
      <name val="標楷體"/>
      <family val="4"/>
    </font>
    <font>
      <b/>
      <sz val="8"/>
      <name val="新細明體"/>
      <family val="1"/>
    </font>
    <font>
      <b/>
      <sz val="7.5"/>
      <name val="Times New Roman"/>
      <family val="1"/>
    </font>
    <font>
      <b/>
      <sz val="12"/>
      <name val="新細明體"/>
      <family val="0"/>
    </font>
    <font>
      <sz val="8"/>
      <name val="新細明體"/>
      <family val="1"/>
    </font>
    <font>
      <sz val="12"/>
      <name val="新細明體"/>
      <family val="0"/>
    </font>
    <font>
      <sz val="12"/>
      <name val="Times New Roman"/>
      <family val="1"/>
    </font>
    <font>
      <sz val="9"/>
      <name val="新細明體"/>
      <family val="1"/>
    </font>
    <font>
      <sz val="14"/>
      <name val="華康標楷體W5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6" fontId="5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 applyProtection="1">
      <alignment horizontal="left"/>
      <protection locked="0"/>
    </xf>
    <xf numFmtId="176" fontId="5" fillId="0" borderId="0" xfId="0" applyNumberFormat="1" applyFont="1" applyFill="1" applyBorder="1" applyAlignment="1" applyProtection="1" quotePrefix="1">
      <alignment horizontal="right"/>
      <protection locked="0"/>
    </xf>
    <xf numFmtId="0" fontId="5" fillId="0" borderId="0" xfId="0" applyFont="1" applyFill="1" applyAlignment="1">
      <alignment/>
    </xf>
    <xf numFmtId="176" fontId="12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12" fillId="0" borderId="0" xfId="0" applyFont="1" applyFill="1" applyAlignment="1">
      <alignment/>
    </xf>
    <xf numFmtId="176" fontId="12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1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Fill="1" applyBorder="1" applyAlignment="1" quotePrefix="1">
      <alignment horizontal="center"/>
    </xf>
    <xf numFmtId="0" fontId="12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Continuous" vertical="top"/>
    </xf>
    <xf numFmtId="0" fontId="12" fillId="0" borderId="8" xfId="0" applyFont="1" applyFill="1" applyBorder="1" applyAlignment="1">
      <alignment horizontal="centerContinuous" vertical="top"/>
    </xf>
    <xf numFmtId="0" fontId="12" fillId="0" borderId="9" xfId="0" applyFont="1" applyFill="1" applyBorder="1" applyAlignment="1">
      <alignment horizontal="centerContinuous" vertical="top"/>
    </xf>
    <xf numFmtId="0" fontId="12" fillId="0" borderId="1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Continuous" vertical="top"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Continuous" vertical="top"/>
    </xf>
    <xf numFmtId="0" fontId="20" fillId="0" borderId="0" xfId="0" applyFont="1" applyFill="1" applyBorder="1" applyAlignment="1">
      <alignment horizontal="center"/>
    </xf>
    <xf numFmtId="176" fontId="20" fillId="0" borderId="11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 quotePrefix="1">
      <alignment horizontal="right"/>
    </xf>
    <xf numFmtId="176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76" fontId="12" fillId="0" borderId="0" xfId="0" applyNumberFormat="1" applyFont="1" applyFill="1" applyBorder="1" applyAlignment="1" quotePrefix="1">
      <alignment horizontal="right"/>
    </xf>
    <xf numFmtId="176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Border="1" applyAlignment="1">
      <alignment horizontal="center"/>
    </xf>
    <xf numFmtId="176" fontId="5" fillId="0" borderId="11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horizontal="center"/>
    </xf>
    <xf numFmtId="176" fontId="12" fillId="0" borderId="0" xfId="0" applyNumberFormat="1" applyFont="1" applyFill="1" applyBorder="1" applyAlignment="1" applyProtection="1" quotePrefix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176" fontId="18" fillId="0" borderId="0" xfId="0" applyNumberFormat="1" applyFont="1" applyFill="1" applyBorder="1" applyAlignment="1" applyProtection="1">
      <alignment horizontal="center"/>
      <protection locked="0"/>
    </xf>
    <xf numFmtId="176" fontId="5" fillId="0" borderId="0" xfId="0" applyNumberFormat="1" applyFont="1" applyFill="1" applyBorder="1" applyAlignment="1" applyProtection="1">
      <alignment/>
      <protection locked="0"/>
    </xf>
    <xf numFmtId="176" fontId="19" fillId="0" borderId="0" xfId="0" applyNumberFormat="1" applyFont="1" applyFill="1" applyBorder="1" applyAlignment="1" applyProtection="1">
      <alignment horizontal="center"/>
      <protection locked="0"/>
    </xf>
    <xf numFmtId="183" fontId="19" fillId="0" borderId="0" xfId="0" applyNumberFormat="1" applyFont="1" applyFill="1" applyAlignment="1">
      <alignment/>
    </xf>
    <xf numFmtId="183" fontId="19" fillId="0" borderId="0" xfId="0" applyNumberFormat="1" applyFont="1" applyFill="1" applyBorder="1" applyAlignment="1" applyProtection="1">
      <alignment horizontal="right"/>
      <protection locked="0"/>
    </xf>
    <xf numFmtId="183" fontId="19" fillId="0" borderId="0" xfId="0" applyNumberFormat="1" applyFont="1" applyFill="1" applyBorder="1" applyAlignment="1" applyProtection="1" quotePrefix="1">
      <alignment horizontal="right"/>
      <protection locked="0"/>
    </xf>
    <xf numFmtId="183" fontId="19" fillId="0" borderId="0" xfId="0" applyNumberFormat="1" applyFont="1" applyFill="1" applyBorder="1" applyAlignment="1" quotePrefix="1">
      <alignment horizontal="right"/>
    </xf>
    <xf numFmtId="183" fontId="12" fillId="0" borderId="0" xfId="0" applyNumberFormat="1" applyFont="1" applyFill="1" applyBorder="1" applyAlignment="1" quotePrefix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183" fontId="12" fillId="0" borderId="12" xfId="0" applyNumberFormat="1" applyFont="1" applyFill="1" applyBorder="1" applyAlignment="1" quotePrefix="1">
      <alignment horizontal="right"/>
    </xf>
    <xf numFmtId="183" fontId="12" fillId="0" borderId="0" xfId="0" applyNumberFormat="1" applyFont="1" applyFill="1" applyBorder="1" applyAlignment="1" applyProtection="1">
      <alignment horizontal="right"/>
      <protection locked="0"/>
    </xf>
    <xf numFmtId="183" fontId="12" fillId="0" borderId="0" xfId="0" applyNumberFormat="1" applyFont="1" applyFill="1" applyBorder="1" applyAlignment="1" applyProtection="1" quotePrefix="1">
      <alignment horizontal="right"/>
      <protection locked="0"/>
    </xf>
    <xf numFmtId="183" fontId="12" fillId="0" borderId="0" xfId="0" applyNumberFormat="1" applyFont="1" applyFill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/>
    </xf>
    <xf numFmtId="176" fontId="12" fillId="0" borderId="6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>
      <alignment/>
    </xf>
    <xf numFmtId="176" fontId="12" fillId="0" borderId="1" xfId="0" applyNumberFormat="1" applyFont="1" applyFill="1" applyBorder="1" applyAlignment="1" applyProtection="1">
      <alignment horizontal="center"/>
      <protection locked="0"/>
    </xf>
    <xf numFmtId="176" fontId="5" fillId="0" borderId="1" xfId="0" applyNumberFormat="1" applyFont="1" applyFill="1" applyBorder="1" applyAlignment="1">
      <alignment horizontal="right"/>
    </xf>
    <xf numFmtId="0" fontId="5" fillId="0" borderId="0" xfId="0" applyFont="1" applyBorder="1" applyAlignment="1" applyProtection="1" quotePrefix="1">
      <alignment horizontal="center"/>
      <protection locked="0"/>
    </xf>
    <xf numFmtId="0" fontId="12" fillId="0" borderId="0" xfId="0" applyFont="1" applyFill="1" applyAlignment="1">
      <alignment/>
    </xf>
    <xf numFmtId="176" fontId="19" fillId="0" borderId="0" xfId="0" applyNumberFormat="1" applyFont="1" applyFill="1" applyBorder="1" applyAlignment="1" applyProtection="1" quotePrefix="1">
      <alignment horizontal="right"/>
      <protection locked="0"/>
    </xf>
    <xf numFmtId="0" fontId="12" fillId="0" borderId="10" xfId="0" applyFont="1" applyFill="1" applyBorder="1" applyAlignment="1">
      <alignment horizontal="centerContinuous" vertical="top"/>
    </xf>
    <xf numFmtId="0" fontId="12" fillId="0" borderId="3" xfId="0" applyFont="1" applyFill="1" applyBorder="1" applyAlignment="1">
      <alignment horizontal="centerContinuous" vertical="top"/>
    </xf>
    <xf numFmtId="0" fontId="12" fillId="0" borderId="1" xfId="0" applyFont="1" applyFill="1" applyBorder="1" applyAlignment="1">
      <alignment horizontal="centerContinuous" vertical="top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76" fontId="19" fillId="0" borderId="12" xfId="0" applyNumberFormat="1" applyFont="1" applyFill="1" applyBorder="1" applyAlignment="1">
      <alignment horizontal="right" vertical="top"/>
    </xf>
    <xf numFmtId="176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12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76" fontId="12" fillId="0" borderId="12" xfId="0" applyNumberFormat="1" applyFont="1" applyFill="1" applyBorder="1" applyAlignment="1" applyProtection="1" quotePrefix="1">
      <alignment horizontal="right"/>
      <protection locked="0"/>
    </xf>
    <xf numFmtId="176" fontId="18" fillId="0" borderId="0" xfId="0" applyNumberFormat="1" applyFont="1" applyFill="1" applyBorder="1" applyAlignment="1" applyProtection="1" quotePrefix="1">
      <alignment horizontal="right"/>
      <protection locked="0"/>
    </xf>
    <xf numFmtId="176" fontId="5" fillId="0" borderId="11" xfId="0" applyNumberFormat="1" applyFont="1" applyFill="1" applyBorder="1" applyAlignment="1" applyProtection="1" quotePrefix="1">
      <alignment horizontal="right"/>
      <protection locked="0"/>
    </xf>
    <xf numFmtId="176" fontId="12" fillId="0" borderId="13" xfId="0" applyNumberFormat="1" applyFont="1" applyFill="1" applyBorder="1" applyAlignment="1" applyProtection="1" quotePrefix="1">
      <alignment horizontal="right"/>
      <protection locked="0"/>
    </xf>
    <xf numFmtId="176" fontId="12" fillId="0" borderId="6" xfId="0" applyNumberFormat="1" applyFont="1" applyFill="1" applyBorder="1" applyAlignment="1" applyProtection="1" quotePrefix="1">
      <alignment horizontal="right"/>
      <protection locked="0"/>
    </xf>
    <xf numFmtId="0" fontId="12" fillId="0" borderId="0" xfId="0" applyFont="1" applyBorder="1" applyAlignment="1">
      <alignment/>
    </xf>
    <xf numFmtId="176" fontId="5" fillId="0" borderId="0" xfId="0" applyNumberFormat="1" applyFont="1" applyFill="1" applyBorder="1" applyAlignment="1" quotePrefix="1">
      <alignment horizontal="right"/>
    </xf>
    <xf numFmtId="176" fontId="6" fillId="0" borderId="0" xfId="0" applyNumberFormat="1" applyFont="1" applyFill="1" applyBorder="1" applyAlignment="1" quotePrefix="1">
      <alignment horizontal="right"/>
    </xf>
    <xf numFmtId="176" fontId="18" fillId="0" borderId="0" xfId="0" applyNumberFormat="1" applyFont="1" applyFill="1" applyBorder="1" applyAlignment="1" quotePrefix="1">
      <alignment horizontal="right"/>
    </xf>
    <xf numFmtId="0" fontId="12" fillId="0" borderId="0" xfId="0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/>
    </xf>
    <xf numFmtId="176" fontId="12" fillId="0" borderId="0" xfId="0" applyNumberFormat="1" applyFont="1" applyFill="1" applyBorder="1" applyAlignment="1">
      <alignment horizontal="left"/>
    </xf>
    <xf numFmtId="176" fontId="18" fillId="0" borderId="0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76" fontId="2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7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2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24</xdr:row>
      <xdr:rowOff>152400</xdr:rowOff>
    </xdr:from>
    <xdr:to>
      <xdr:col>16</xdr:col>
      <xdr:colOff>0</xdr:colOff>
      <xdr:row>24</xdr:row>
      <xdr:rowOff>152400</xdr:rowOff>
    </xdr:to>
    <xdr:sp>
      <xdr:nvSpPr>
        <xdr:cNvPr id="1" name="繪圖 37"/>
        <xdr:cNvSpPr>
          <a:spLocks/>
        </xdr:cNvSpPr>
      </xdr:nvSpPr>
      <xdr:spPr>
        <a:xfrm>
          <a:off x="5924550" y="4038600"/>
          <a:ext cx="0" cy="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447675</xdr:colOff>
      <xdr:row>7</xdr:row>
      <xdr:rowOff>76200</xdr:rowOff>
    </xdr:from>
    <xdr:to>
      <xdr:col>1</xdr:col>
      <xdr:colOff>57150</xdr:colOff>
      <xdr:row>12</xdr:row>
      <xdr:rowOff>114300</xdr:rowOff>
    </xdr:to>
    <xdr:sp>
      <xdr:nvSpPr>
        <xdr:cNvPr id="2" name="繪圖 35"/>
        <xdr:cNvSpPr>
          <a:spLocks/>
        </xdr:cNvSpPr>
      </xdr:nvSpPr>
      <xdr:spPr>
        <a:xfrm>
          <a:off x="447675" y="1371600"/>
          <a:ext cx="57150" cy="800100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447675</xdr:colOff>
      <xdr:row>12</xdr:row>
      <xdr:rowOff>104775</xdr:rowOff>
    </xdr:from>
    <xdr:to>
      <xdr:col>0</xdr:col>
      <xdr:colOff>447675</xdr:colOff>
      <xdr:row>17</xdr:row>
      <xdr:rowOff>19050</xdr:rowOff>
    </xdr:to>
    <xdr:sp>
      <xdr:nvSpPr>
        <xdr:cNvPr id="3" name="繪圖 36"/>
        <xdr:cNvSpPr>
          <a:spLocks/>
        </xdr:cNvSpPr>
      </xdr:nvSpPr>
      <xdr:spPr>
        <a:xfrm>
          <a:off x="447675" y="2162175"/>
          <a:ext cx="0" cy="676275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447675</xdr:colOff>
      <xdr:row>17</xdr:row>
      <xdr:rowOff>9525</xdr:rowOff>
    </xdr:from>
    <xdr:to>
      <xdr:col>1</xdr:col>
      <xdr:colOff>66675</xdr:colOff>
      <xdr:row>17</xdr:row>
      <xdr:rowOff>38100</xdr:rowOff>
    </xdr:to>
    <xdr:sp>
      <xdr:nvSpPr>
        <xdr:cNvPr id="4" name="繪圖 37"/>
        <xdr:cNvSpPr>
          <a:spLocks/>
        </xdr:cNvSpPr>
      </xdr:nvSpPr>
      <xdr:spPr>
        <a:xfrm>
          <a:off x="447675" y="2828925"/>
          <a:ext cx="66675" cy="28575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447675</xdr:colOff>
      <xdr:row>19</xdr:row>
      <xdr:rowOff>76200</xdr:rowOff>
    </xdr:from>
    <xdr:to>
      <xdr:col>1</xdr:col>
      <xdr:colOff>57150</xdr:colOff>
      <xdr:row>24</xdr:row>
      <xdr:rowOff>114300</xdr:rowOff>
    </xdr:to>
    <xdr:sp>
      <xdr:nvSpPr>
        <xdr:cNvPr id="5" name="繪圖 35"/>
        <xdr:cNvSpPr>
          <a:spLocks/>
        </xdr:cNvSpPr>
      </xdr:nvSpPr>
      <xdr:spPr>
        <a:xfrm>
          <a:off x="447675" y="3200400"/>
          <a:ext cx="57150" cy="800100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447675</xdr:colOff>
      <xdr:row>24</xdr:row>
      <xdr:rowOff>104775</xdr:rowOff>
    </xdr:from>
    <xdr:to>
      <xdr:col>0</xdr:col>
      <xdr:colOff>447675</xdr:colOff>
      <xdr:row>29</xdr:row>
      <xdr:rowOff>9525</xdr:rowOff>
    </xdr:to>
    <xdr:sp>
      <xdr:nvSpPr>
        <xdr:cNvPr id="6" name="繪圖 36"/>
        <xdr:cNvSpPr>
          <a:spLocks/>
        </xdr:cNvSpPr>
      </xdr:nvSpPr>
      <xdr:spPr>
        <a:xfrm>
          <a:off x="447675" y="3990975"/>
          <a:ext cx="0" cy="66675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447675</xdr:colOff>
      <xdr:row>29</xdr:row>
      <xdr:rowOff>9525</xdr:rowOff>
    </xdr:from>
    <xdr:to>
      <xdr:col>1</xdr:col>
      <xdr:colOff>66675</xdr:colOff>
      <xdr:row>29</xdr:row>
      <xdr:rowOff>38100</xdr:rowOff>
    </xdr:to>
    <xdr:sp>
      <xdr:nvSpPr>
        <xdr:cNvPr id="7" name="繪圖 37"/>
        <xdr:cNvSpPr>
          <a:spLocks/>
        </xdr:cNvSpPr>
      </xdr:nvSpPr>
      <xdr:spPr>
        <a:xfrm>
          <a:off x="447675" y="4657725"/>
          <a:ext cx="66675" cy="28575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323850</xdr:colOff>
      <xdr:row>33</xdr:row>
      <xdr:rowOff>0</xdr:rowOff>
    </xdr:from>
    <xdr:to>
      <xdr:col>14</xdr:col>
      <xdr:colOff>19050</xdr:colOff>
      <xdr:row>34</xdr:row>
      <xdr:rowOff>133350</xdr:rowOff>
    </xdr:to>
    <xdr:sp>
      <xdr:nvSpPr>
        <xdr:cNvPr id="8" name="文字 5"/>
        <xdr:cNvSpPr txBox="1">
          <a:spLocks noChangeArrowheads="1"/>
        </xdr:cNvSpPr>
      </xdr:nvSpPr>
      <xdr:spPr>
        <a:xfrm>
          <a:off x="4962525" y="5257800"/>
          <a:ext cx="123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{</a:t>
          </a:r>
        </a:p>
      </xdr:txBody>
    </xdr:sp>
    <xdr:clientData/>
  </xdr:twoCellAnchor>
  <xdr:twoCellAnchor>
    <xdr:from>
      <xdr:col>1</xdr:col>
      <xdr:colOff>28575</xdr:colOff>
      <xdr:row>38</xdr:row>
      <xdr:rowOff>9525</xdr:rowOff>
    </xdr:from>
    <xdr:to>
      <xdr:col>1</xdr:col>
      <xdr:colOff>171450</xdr:colOff>
      <xdr:row>39</xdr:row>
      <xdr:rowOff>142875</xdr:rowOff>
    </xdr:to>
    <xdr:sp>
      <xdr:nvSpPr>
        <xdr:cNvPr id="9" name="文字 5"/>
        <xdr:cNvSpPr txBox="1">
          <a:spLocks noChangeArrowheads="1"/>
        </xdr:cNvSpPr>
      </xdr:nvSpPr>
      <xdr:spPr>
        <a:xfrm>
          <a:off x="476250" y="6029325"/>
          <a:ext cx="1428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{</a:t>
          </a:r>
        </a:p>
      </xdr:txBody>
    </xdr:sp>
    <xdr:clientData/>
  </xdr:twoCellAnchor>
  <xdr:twoCellAnchor>
    <xdr:from>
      <xdr:col>1</xdr:col>
      <xdr:colOff>38100</xdr:colOff>
      <xdr:row>41</xdr:row>
      <xdr:rowOff>0</xdr:rowOff>
    </xdr:from>
    <xdr:to>
      <xdr:col>1</xdr:col>
      <xdr:colOff>180975</xdr:colOff>
      <xdr:row>42</xdr:row>
      <xdr:rowOff>133350</xdr:rowOff>
    </xdr:to>
    <xdr:sp>
      <xdr:nvSpPr>
        <xdr:cNvPr id="10" name="文字 5"/>
        <xdr:cNvSpPr txBox="1">
          <a:spLocks noChangeArrowheads="1"/>
        </xdr:cNvSpPr>
      </xdr:nvSpPr>
      <xdr:spPr>
        <a:xfrm>
          <a:off x="485775" y="6477000"/>
          <a:ext cx="1428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{</a:t>
          </a:r>
        </a:p>
      </xdr:txBody>
    </xdr:sp>
    <xdr:clientData/>
  </xdr:twoCellAnchor>
  <xdr:twoCellAnchor>
    <xdr:from>
      <xdr:col>1</xdr:col>
      <xdr:colOff>38100</xdr:colOff>
      <xdr:row>47</xdr:row>
      <xdr:rowOff>0</xdr:rowOff>
    </xdr:from>
    <xdr:to>
      <xdr:col>1</xdr:col>
      <xdr:colOff>180975</xdr:colOff>
      <xdr:row>48</xdr:row>
      <xdr:rowOff>133350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485775" y="7391400"/>
          <a:ext cx="1428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{</a:t>
          </a:r>
        </a:p>
      </xdr:txBody>
    </xdr:sp>
    <xdr:clientData/>
  </xdr:twoCellAnchor>
  <xdr:twoCellAnchor>
    <xdr:from>
      <xdr:col>1</xdr:col>
      <xdr:colOff>9525</xdr:colOff>
      <xdr:row>45</xdr:row>
      <xdr:rowOff>9525</xdr:rowOff>
    </xdr:from>
    <xdr:to>
      <xdr:col>1</xdr:col>
      <xdr:colOff>152400</xdr:colOff>
      <xdr:row>46</xdr:row>
      <xdr:rowOff>142875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457200" y="7096125"/>
          <a:ext cx="1428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{</a:t>
          </a:r>
        </a:p>
      </xdr:txBody>
    </xdr:sp>
    <xdr:clientData/>
  </xdr:twoCellAnchor>
  <xdr:twoCellAnchor>
    <xdr:from>
      <xdr:col>1</xdr:col>
      <xdr:colOff>28575</xdr:colOff>
      <xdr:row>44</xdr:row>
      <xdr:rowOff>142875</xdr:rowOff>
    </xdr:from>
    <xdr:to>
      <xdr:col>1</xdr:col>
      <xdr:colOff>171450</xdr:colOff>
      <xdr:row>46</xdr:row>
      <xdr:rowOff>114300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476250" y="7077075"/>
          <a:ext cx="1428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{</a:t>
          </a:r>
        </a:p>
      </xdr:txBody>
    </xdr:sp>
    <xdr:clientData/>
  </xdr:twoCellAnchor>
  <xdr:twoCellAnchor>
    <xdr:from>
      <xdr:col>1</xdr:col>
      <xdr:colOff>38100</xdr:colOff>
      <xdr:row>42</xdr:row>
      <xdr:rowOff>142875</xdr:rowOff>
    </xdr:from>
    <xdr:to>
      <xdr:col>1</xdr:col>
      <xdr:colOff>180975</xdr:colOff>
      <xdr:row>44</xdr:row>
      <xdr:rowOff>123825</xdr:rowOff>
    </xdr:to>
    <xdr:sp>
      <xdr:nvSpPr>
        <xdr:cNvPr id="14" name="文字 5"/>
        <xdr:cNvSpPr txBox="1">
          <a:spLocks noChangeArrowheads="1"/>
        </xdr:cNvSpPr>
      </xdr:nvSpPr>
      <xdr:spPr>
        <a:xfrm>
          <a:off x="485775" y="6772275"/>
          <a:ext cx="1428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{</a:t>
          </a:r>
        </a:p>
      </xdr:txBody>
    </xdr:sp>
    <xdr:clientData/>
  </xdr:twoCellAnchor>
  <xdr:twoCellAnchor>
    <xdr:from>
      <xdr:col>16</xdr:col>
      <xdr:colOff>0</xdr:colOff>
      <xdr:row>32</xdr:row>
      <xdr:rowOff>152400</xdr:rowOff>
    </xdr:from>
    <xdr:to>
      <xdr:col>16</xdr:col>
      <xdr:colOff>0</xdr:colOff>
      <xdr:row>32</xdr:row>
      <xdr:rowOff>152400</xdr:rowOff>
    </xdr:to>
    <xdr:sp>
      <xdr:nvSpPr>
        <xdr:cNvPr id="15" name="繪圖 37"/>
        <xdr:cNvSpPr>
          <a:spLocks/>
        </xdr:cNvSpPr>
      </xdr:nvSpPr>
      <xdr:spPr>
        <a:xfrm>
          <a:off x="5924550" y="5257800"/>
          <a:ext cx="0" cy="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104775</xdr:rowOff>
    </xdr:from>
    <xdr:to>
      <xdr:col>16</xdr:col>
      <xdr:colOff>0</xdr:colOff>
      <xdr:row>9</xdr:row>
      <xdr:rowOff>57150</xdr:rowOff>
    </xdr:to>
    <xdr:sp>
      <xdr:nvSpPr>
        <xdr:cNvPr id="16" name="繪圖 35"/>
        <xdr:cNvSpPr>
          <a:spLocks/>
        </xdr:cNvSpPr>
      </xdr:nvSpPr>
      <xdr:spPr>
        <a:xfrm>
          <a:off x="5924550" y="1247775"/>
          <a:ext cx="0" cy="409575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57150</xdr:rowOff>
    </xdr:from>
    <xdr:to>
      <xdr:col>16</xdr:col>
      <xdr:colOff>0</xdr:colOff>
      <xdr:row>11</xdr:row>
      <xdr:rowOff>57150</xdr:rowOff>
    </xdr:to>
    <xdr:sp>
      <xdr:nvSpPr>
        <xdr:cNvPr id="17" name="繪圖 36"/>
        <xdr:cNvSpPr>
          <a:spLocks/>
        </xdr:cNvSpPr>
      </xdr:nvSpPr>
      <xdr:spPr>
        <a:xfrm>
          <a:off x="5924550" y="1657350"/>
          <a:ext cx="0" cy="30480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95250</xdr:rowOff>
    </xdr:to>
    <xdr:sp>
      <xdr:nvSpPr>
        <xdr:cNvPr id="18" name="繪圖 37"/>
        <xdr:cNvSpPr>
          <a:spLocks/>
        </xdr:cNvSpPr>
      </xdr:nvSpPr>
      <xdr:spPr>
        <a:xfrm>
          <a:off x="5924550" y="1905000"/>
          <a:ext cx="0" cy="9525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123825</xdr:rowOff>
    </xdr:from>
    <xdr:to>
      <xdr:col>16</xdr:col>
      <xdr:colOff>0</xdr:colOff>
      <xdr:row>25</xdr:row>
      <xdr:rowOff>123825</xdr:rowOff>
    </xdr:to>
    <xdr:sp>
      <xdr:nvSpPr>
        <xdr:cNvPr id="19" name="繪圖 37"/>
        <xdr:cNvSpPr>
          <a:spLocks/>
        </xdr:cNvSpPr>
      </xdr:nvSpPr>
      <xdr:spPr>
        <a:xfrm>
          <a:off x="5924550" y="4010025"/>
          <a:ext cx="0" cy="15240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152400</xdr:rowOff>
    </xdr:from>
    <xdr:to>
      <xdr:col>16</xdr:col>
      <xdr:colOff>0</xdr:colOff>
      <xdr:row>25</xdr:row>
      <xdr:rowOff>152400</xdr:rowOff>
    </xdr:to>
    <xdr:sp>
      <xdr:nvSpPr>
        <xdr:cNvPr id="20" name="繪圖 37"/>
        <xdr:cNvSpPr>
          <a:spLocks/>
        </xdr:cNvSpPr>
      </xdr:nvSpPr>
      <xdr:spPr>
        <a:xfrm>
          <a:off x="5924550" y="4191000"/>
          <a:ext cx="0" cy="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66675</xdr:rowOff>
    </xdr:from>
    <xdr:to>
      <xdr:col>16</xdr:col>
      <xdr:colOff>0</xdr:colOff>
      <xdr:row>15</xdr:row>
      <xdr:rowOff>123825</xdr:rowOff>
    </xdr:to>
    <xdr:sp>
      <xdr:nvSpPr>
        <xdr:cNvPr id="21" name="繪圖 35"/>
        <xdr:cNvSpPr>
          <a:spLocks/>
        </xdr:cNvSpPr>
      </xdr:nvSpPr>
      <xdr:spPr>
        <a:xfrm>
          <a:off x="5924550" y="2276475"/>
          <a:ext cx="0" cy="361950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123825</xdr:rowOff>
    </xdr:from>
    <xdr:to>
      <xdr:col>16</xdr:col>
      <xdr:colOff>0</xdr:colOff>
      <xdr:row>17</xdr:row>
      <xdr:rowOff>114300</xdr:rowOff>
    </xdr:to>
    <xdr:sp>
      <xdr:nvSpPr>
        <xdr:cNvPr id="22" name="繪圖 36"/>
        <xdr:cNvSpPr>
          <a:spLocks/>
        </xdr:cNvSpPr>
      </xdr:nvSpPr>
      <xdr:spPr>
        <a:xfrm>
          <a:off x="5924550" y="2638425"/>
          <a:ext cx="0" cy="295275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47625</xdr:rowOff>
    </xdr:from>
    <xdr:to>
      <xdr:col>16</xdr:col>
      <xdr:colOff>0</xdr:colOff>
      <xdr:row>22</xdr:row>
      <xdr:rowOff>47625</xdr:rowOff>
    </xdr:to>
    <xdr:sp>
      <xdr:nvSpPr>
        <xdr:cNvPr id="23" name="繪圖 35"/>
        <xdr:cNvSpPr>
          <a:spLocks/>
        </xdr:cNvSpPr>
      </xdr:nvSpPr>
      <xdr:spPr>
        <a:xfrm>
          <a:off x="5924550" y="3324225"/>
          <a:ext cx="0" cy="304800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47625</xdr:rowOff>
    </xdr:from>
    <xdr:to>
      <xdr:col>16</xdr:col>
      <xdr:colOff>0</xdr:colOff>
      <xdr:row>24</xdr:row>
      <xdr:rowOff>142875</xdr:rowOff>
    </xdr:to>
    <xdr:sp>
      <xdr:nvSpPr>
        <xdr:cNvPr id="24" name="繪圖 36"/>
        <xdr:cNvSpPr>
          <a:spLocks/>
        </xdr:cNvSpPr>
      </xdr:nvSpPr>
      <xdr:spPr>
        <a:xfrm>
          <a:off x="5924550" y="3629025"/>
          <a:ext cx="0" cy="40005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114300</xdr:rowOff>
    </xdr:from>
    <xdr:to>
      <xdr:col>16</xdr:col>
      <xdr:colOff>0</xdr:colOff>
      <xdr:row>18</xdr:row>
      <xdr:rowOff>114300</xdr:rowOff>
    </xdr:to>
    <xdr:sp>
      <xdr:nvSpPr>
        <xdr:cNvPr id="25" name="繪圖 37"/>
        <xdr:cNvSpPr>
          <a:spLocks/>
        </xdr:cNvSpPr>
      </xdr:nvSpPr>
      <xdr:spPr>
        <a:xfrm>
          <a:off x="5924550" y="2933700"/>
          <a:ext cx="0" cy="15240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152400</xdr:rowOff>
    </xdr:from>
    <xdr:to>
      <xdr:col>16</xdr:col>
      <xdr:colOff>0</xdr:colOff>
      <xdr:row>49</xdr:row>
      <xdr:rowOff>152400</xdr:rowOff>
    </xdr:to>
    <xdr:sp>
      <xdr:nvSpPr>
        <xdr:cNvPr id="26" name="繪圖 37"/>
        <xdr:cNvSpPr>
          <a:spLocks/>
        </xdr:cNvSpPr>
      </xdr:nvSpPr>
      <xdr:spPr>
        <a:xfrm>
          <a:off x="5924550" y="7848600"/>
          <a:ext cx="0" cy="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104775</xdr:rowOff>
    </xdr:from>
    <xdr:to>
      <xdr:col>16</xdr:col>
      <xdr:colOff>0</xdr:colOff>
      <xdr:row>33</xdr:row>
      <xdr:rowOff>57150</xdr:rowOff>
    </xdr:to>
    <xdr:sp>
      <xdr:nvSpPr>
        <xdr:cNvPr id="27" name="繪圖 35"/>
        <xdr:cNvSpPr>
          <a:spLocks/>
        </xdr:cNvSpPr>
      </xdr:nvSpPr>
      <xdr:spPr>
        <a:xfrm>
          <a:off x="5924550" y="5057775"/>
          <a:ext cx="0" cy="257175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57150</xdr:rowOff>
    </xdr:from>
    <xdr:to>
      <xdr:col>16</xdr:col>
      <xdr:colOff>0</xdr:colOff>
      <xdr:row>36</xdr:row>
      <xdr:rowOff>0</xdr:rowOff>
    </xdr:to>
    <xdr:sp>
      <xdr:nvSpPr>
        <xdr:cNvPr id="28" name="繪圖 36"/>
        <xdr:cNvSpPr>
          <a:spLocks/>
        </xdr:cNvSpPr>
      </xdr:nvSpPr>
      <xdr:spPr>
        <a:xfrm>
          <a:off x="5924550" y="5314950"/>
          <a:ext cx="0" cy="40005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95250</xdr:rowOff>
    </xdr:to>
    <xdr:sp>
      <xdr:nvSpPr>
        <xdr:cNvPr id="29" name="繪圖 37"/>
        <xdr:cNvSpPr>
          <a:spLocks/>
        </xdr:cNvSpPr>
      </xdr:nvSpPr>
      <xdr:spPr>
        <a:xfrm>
          <a:off x="5924550" y="5715000"/>
          <a:ext cx="0" cy="9525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95250</xdr:rowOff>
    </xdr:from>
    <xdr:to>
      <xdr:col>16</xdr:col>
      <xdr:colOff>0</xdr:colOff>
      <xdr:row>50</xdr:row>
      <xdr:rowOff>95250</xdr:rowOff>
    </xdr:to>
    <xdr:sp>
      <xdr:nvSpPr>
        <xdr:cNvPr id="30" name="繪圖 37"/>
        <xdr:cNvSpPr>
          <a:spLocks/>
        </xdr:cNvSpPr>
      </xdr:nvSpPr>
      <xdr:spPr>
        <a:xfrm>
          <a:off x="5924550" y="7791450"/>
          <a:ext cx="0" cy="15240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123825</xdr:rowOff>
    </xdr:from>
    <xdr:to>
      <xdr:col>16</xdr:col>
      <xdr:colOff>0</xdr:colOff>
      <xdr:row>50</xdr:row>
      <xdr:rowOff>123825</xdr:rowOff>
    </xdr:to>
    <xdr:sp>
      <xdr:nvSpPr>
        <xdr:cNvPr id="31" name="繪圖 37"/>
        <xdr:cNvSpPr>
          <a:spLocks/>
        </xdr:cNvSpPr>
      </xdr:nvSpPr>
      <xdr:spPr>
        <a:xfrm>
          <a:off x="5924550" y="7972425"/>
          <a:ext cx="0" cy="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66675</xdr:rowOff>
    </xdr:from>
    <xdr:to>
      <xdr:col>16</xdr:col>
      <xdr:colOff>0</xdr:colOff>
      <xdr:row>40</xdr:row>
      <xdr:rowOff>19050</xdr:rowOff>
    </xdr:to>
    <xdr:sp>
      <xdr:nvSpPr>
        <xdr:cNvPr id="32" name="繪圖 35"/>
        <xdr:cNvSpPr>
          <a:spLocks/>
        </xdr:cNvSpPr>
      </xdr:nvSpPr>
      <xdr:spPr>
        <a:xfrm>
          <a:off x="5924550" y="6086475"/>
          <a:ext cx="0" cy="257175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19050</xdr:rowOff>
    </xdr:from>
    <xdr:to>
      <xdr:col>16</xdr:col>
      <xdr:colOff>0</xdr:colOff>
      <xdr:row>42</xdr:row>
      <xdr:rowOff>114300</xdr:rowOff>
    </xdr:to>
    <xdr:sp>
      <xdr:nvSpPr>
        <xdr:cNvPr id="33" name="繪圖 36"/>
        <xdr:cNvSpPr>
          <a:spLocks/>
        </xdr:cNvSpPr>
      </xdr:nvSpPr>
      <xdr:spPr>
        <a:xfrm>
          <a:off x="5924550" y="6343650"/>
          <a:ext cx="0" cy="40005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47625</xdr:rowOff>
    </xdr:from>
    <xdr:to>
      <xdr:col>16</xdr:col>
      <xdr:colOff>0</xdr:colOff>
      <xdr:row>47</xdr:row>
      <xdr:rowOff>9525</xdr:rowOff>
    </xdr:to>
    <xdr:sp>
      <xdr:nvSpPr>
        <xdr:cNvPr id="34" name="繪圖 35"/>
        <xdr:cNvSpPr>
          <a:spLocks/>
        </xdr:cNvSpPr>
      </xdr:nvSpPr>
      <xdr:spPr>
        <a:xfrm>
          <a:off x="5924550" y="7134225"/>
          <a:ext cx="0" cy="266700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0</xdr:colOff>
      <xdr:row>47</xdr:row>
      <xdr:rowOff>9525</xdr:rowOff>
    </xdr:from>
    <xdr:to>
      <xdr:col>16</xdr:col>
      <xdr:colOff>0</xdr:colOff>
      <xdr:row>49</xdr:row>
      <xdr:rowOff>104775</xdr:rowOff>
    </xdr:to>
    <xdr:sp>
      <xdr:nvSpPr>
        <xdr:cNvPr id="35" name="繪圖 36"/>
        <xdr:cNvSpPr>
          <a:spLocks/>
        </xdr:cNvSpPr>
      </xdr:nvSpPr>
      <xdr:spPr>
        <a:xfrm>
          <a:off x="5924550" y="7400925"/>
          <a:ext cx="0" cy="40005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114300</xdr:rowOff>
    </xdr:from>
    <xdr:to>
      <xdr:col>16</xdr:col>
      <xdr:colOff>0</xdr:colOff>
      <xdr:row>43</xdr:row>
      <xdr:rowOff>114300</xdr:rowOff>
    </xdr:to>
    <xdr:sp>
      <xdr:nvSpPr>
        <xdr:cNvPr id="36" name="繪圖 37"/>
        <xdr:cNvSpPr>
          <a:spLocks/>
        </xdr:cNvSpPr>
      </xdr:nvSpPr>
      <xdr:spPr>
        <a:xfrm>
          <a:off x="5924550" y="6743700"/>
          <a:ext cx="0" cy="15240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0</xdr:colOff>
      <xdr:row>47</xdr:row>
      <xdr:rowOff>9525</xdr:rowOff>
    </xdr:from>
    <xdr:to>
      <xdr:col>16</xdr:col>
      <xdr:colOff>0</xdr:colOff>
      <xdr:row>49</xdr:row>
      <xdr:rowOff>104775</xdr:rowOff>
    </xdr:to>
    <xdr:sp>
      <xdr:nvSpPr>
        <xdr:cNvPr id="37" name="繪圖 36"/>
        <xdr:cNvSpPr>
          <a:spLocks/>
        </xdr:cNvSpPr>
      </xdr:nvSpPr>
      <xdr:spPr>
        <a:xfrm>
          <a:off x="5924550" y="7400925"/>
          <a:ext cx="0" cy="40005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workbookViewId="0" topLeftCell="A1">
      <selection activeCell="A2" sqref="A2:P2"/>
    </sheetView>
  </sheetViews>
  <sheetFormatPr defaultColWidth="9.00390625" defaultRowHeight="7.5" customHeight="1"/>
  <cols>
    <col min="1" max="3" width="5.875" style="4" customWidth="1"/>
    <col min="4" max="4" width="3.875" style="4" customWidth="1"/>
    <col min="5" max="5" width="5.75390625" style="4" hidden="1" customWidth="1"/>
    <col min="6" max="6" width="5.625" style="4" hidden="1" customWidth="1"/>
    <col min="7" max="16" width="5.625" style="4" customWidth="1"/>
    <col min="17" max="16384" width="8.75390625" style="4" customWidth="1"/>
  </cols>
  <sheetData>
    <row r="1" spans="1:16" ht="10.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5" customFormat="1" ht="22.5" customHeight="1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s="5" customFormat="1" ht="21.75" customHeight="1">
      <c r="A3" s="129" t="s">
        <v>3</v>
      </c>
      <c r="B3" s="7" t="s">
        <v>4</v>
      </c>
      <c r="C3" s="6"/>
      <c r="D3" s="8"/>
      <c r="E3" s="9"/>
      <c r="G3" s="9" t="s">
        <v>5</v>
      </c>
      <c r="H3" s="10"/>
      <c r="I3" s="10"/>
      <c r="J3" s="8"/>
      <c r="K3" s="8"/>
      <c r="N3" s="131" t="s">
        <v>6</v>
      </c>
      <c r="O3" s="11" t="s">
        <v>7</v>
      </c>
      <c r="P3" s="6"/>
    </row>
    <row r="4" spans="1:16" s="14" customFormat="1" ht="10.5" customHeight="1">
      <c r="A4" s="126"/>
      <c r="B4" s="12" t="s">
        <v>8</v>
      </c>
      <c r="C4" s="13"/>
      <c r="D4" s="13"/>
      <c r="E4" s="13"/>
      <c r="G4" s="15"/>
      <c r="H4" s="16"/>
      <c r="I4" s="16"/>
      <c r="J4" s="13"/>
      <c r="K4" s="13"/>
      <c r="N4" s="132"/>
      <c r="O4" s="17" t="s">
        <v>9</v>
      </c>
      <c r="P4" s="18"/>
    </row>
    <row r="5" spans="1:16" s="14" customFormat="1" ht="12.75" customHeight="1">
      <c r="A5" s="20"/>
      <c r="B5" s="21" t="s">
        <v>10</v>
      </c>
      <c r="C5" s="21"/>
      <c r="D5" s="22"/>
      <c r="E5" s="23" t="str">
        <f>"民國"&amp;E6-1911&amp;"年"</f>
        <v>民國79年</v>
      </c>
      <c r="F5" s="24" t="s">
        <v>11</v>
      </c>
      <c r="G5" s="24" t="s">
        <v>12</v>
      </c>
      <c r="H5" s="24" t="s">
        <v>13</v>
      </c>
      <c r="I5" s="24" t="s">
        <v>14</v>
      </c>
      <c r="J5" s="24" t="s">
        <v>15</v>
      </c>
      <c r="K5" s="24" t="s">
        <v>16</v>
      </c>
      <c r="L5" s="24" t="s">
        <v>17</v>
      </c>
      <c r="M5" s="24" t="s">
        <v>18</v>
      </c>
      <c r="N5" s="24" t="s">
        <v>19</v>
      </c>
      <c r="O5" s="25" t="s">
        <v>20</v>
      </c>
      <c r="P5" s="25" t="s">
        <v>21</v>
      </c>
    </row>
    <row r="6" spans="1:16" s="14" customFormat="1" ht="12" customHeight="1">
      <c r="A6" s="30"/>
      <c r="B6" s="31" t="s">
        <v>22</v>
      </c>
      <c r="C6" s="31"/>
      <c r="D6" s="32"/>
      <c r="E6" s="33">
        <v>1990</v>
      </c>
      <c r="F6" s="34">
        <v>1991</v>
      </c>
      <c r="G6" s="34">
        <v>1992</v>
      </c>
      <c r="H6" s="34">
        <v>1993</v>
      </c>
      <c r="I6" s="34">
        <v>1994</v>
      </c>
      <c r="J6" s="34">
        <v>1995</v>
      </c>
      <c r="K6" s="34">
        <v>1996</v>
      </c>
      <c r="L6" s="34">
        <v>1997</v>
      </c>
      <c r="M6" s="34">
        <v>1998</v>
      </c>
      <c r="N6" s="35">
        <v>1999</v>
      </c>
      <c r="O6" s="35">
        <v>2000</v>
      </c>
      <c r="P6" s="35">
        <v>2001</v>
      </c>
    </row>
    <row r="7" spans="1:16" s="14" customFormat="1" ht="12" customHeight="1">
      <c r="A7" s="38"/>
      <c r="B7" s="39"/>
      <c r="C7" s="40"/>
      <c r="D7" s="41"/>
      <c r="E7" s="36"/>
      <c r="F7" s="36"/>
      <c r="G7" s="36"/>
      <c r="H7" s="36"/>
      <c r="I7" s="36"/>
      <c r="J7" s="36"/>
      <c r="K7" s="36"/>
      <c r="L7" s="36"/>
      <c r="M7" s="36"/>
      <c r="N7" s="39"/>
      <c r="O7" s="39"/>
      <c r="P7" s="39"/>
    </row>
    <row r="8" spans="1:16" s="14" customFormat="1" ht="12" customHeight="1">
      <c r="A8" s="29"/>
      <c r="B8" s="42" t="s">
        <v>23</v>
      </c>
      <c r="C8" s="119" t="s">
        <v>24</v>
      </c>
      <c r="D8" s="43" t="s">
        <v>25</v>
      </c>
      <c r="E8" s="44">
        <v>6775</v>
      </c>
      <c r="F8" s="44">
        <v>6375</v>
      </c>
      <c r="G8" s="44">
        <v>7338</v>
      </c>
      <c r="H8" s="44">
        <v>6258</v>
      </c>
      <c r="I8" s="45">
        <v>10312</v>
      </c>
      <c r="J8" s="45">
        <v>4970</v>
      </c>
      <c r="K8" s="45">
        <v>5227</v>
      </c>
      <c r="L8" s="45">
        <v>5287</v>
      </c>
      <c r="M8" s="45">
        <v>4818</v>
      </c>
      <c r="N8" s="46">
        <v>7231</v>
      </c>
      <c r="O8" s="46">
        <v>8017</v>
      </c>
      <c r="P8" s="46">
        <v>5647</v>
      </c>
    </row>
    <row r="9" spans="1:16" s="14" customFormat="1" ht="12" customHeight="1">
      <c r="A9" s="29"/>
      <c r="B9" s="47" t="s">
        <v>26</v>
      </c>
      <c r="C9" s="120"/>
      <c r="D9" s="43" t="s">
        <v>27</v>
      </c>
      <c r="E9" s="44">
        <v>6878</v>
      </c>
      <c r="F9" s="44">
        <v>6462</v>
      </c>
      <c r="G9" s="44">
        <v>8330</v>
      </c>
      <c r="H9" s="44">
        <v>7910</v>
      </c>
      <c r="I9" s="44">
        <v>8201</v>
      </c>
      <c r="J9" s="44">
        <v>8343</v>
      </c>
      <c r="K9" s="44">
        <v>7521</v>
      </c>
      <c r="L9" s="44">
        <v>7274</v>
      </c>
      <c r="M9" s="46">
        <v>7479</v>
      </c>
      <c r="N9" s="46">
        <v>8171</v>
      </c>
      <c r="O9" s="46">
        <v>6754</v>
      </c>
      <c r="P9" s="46">
        <v>9390</v>
      </c>
    </row>
    <row r="10" spans="1:16" s="14" customFormat="1" ht="12" customHeight="1">
      <c r="A10" s="29"/>
      <c r="B10" s="48"/>
      <c r="C10" s="48"/>
      <c r="D10" s="43"/>
      <c r="E10" s="49"/>
      <c r="F10" s="49"/>
      <c r="G10" s="49"/>
      <c r="H10" s="49"/>
      <c r="I10" s="49"/>
      <c r="J10" s="49"/>
      <c r="K10" s="49"/>
      <c r="M10" s="50"/>
      <c r="N10" s="50"/>
      <c r="O10" s="50"/>
      <c r="P10" s="50"/>
    </row>
    <row r="11" spans="1:16" s="14" customFormat="1" ht="12" customHeight="1">
      <c r="A11" s="29"/>
      <c r="B11" s="26" t="s">
        <v>28</v>
      </c>
      <c r="C11" s="121" t="s">
        <v>0</v>
      </c>
      <c r="D11" s="52" t="s">
        <v>25</v>
      </c>
      <c r="E11" s="49">
        <v>1836</v>
      </c>
      <c r="F11" s="49">
        <v>2250</v>
      </c>
      <c r="G11" s="49">
        <v>2463</v>
      </c>
      <c r="H11" s="49">
        <v>2168</v>
      </c>
      <c r="I11" s="53">
        <v>4223</v>
      </c>
      <c r="J11" s="53">
        <v>1564</v>
      </c>
      <c r="K11" s="53">
        <v>1658</v>
      </c>
      <c r="L11" s="49">
        <v>2775</v>
      </c>
      <c r="M11" s="53">
        <v>2398</v>
      </c>
      <c r="N11" s="50">
        <v>3143</v>
      </c>
      <c r="O11" s="50">
        <v>3639</v>
      </c>
      <c r="P11" s="50">
        <v>2572</v>
      </c>
    </row>
    <row r="12" spans="1:16" s="14" customFormat="1" ht="12" customHeight="1">
      <c r="A12" s="29"/>
      <c r="B12" s="54" t="s">
        <v>29</v>
      </c>
      <c r="C12" s="122"/>
      <c r="D12" s="52" t="s">
        <v>30</v>
      </c>
      <c r="E12" s="49">
        <v>2620</v>
      </c>
      <c r="F12" s="49">
        <v>2893</v>
      </c>
      <c r="G12" s="49">
        <v>2616</v>
      </c>
      <c r="H12" s="49">
        <v>2812</v>
      </c>
      <c r="I12" s="49">
        <v>2888</v>
      </c>
      <c r="J12" s="49">
        <v>2937</v>
      </c>
      <c r="K12" s="49">
        <v>3009</v>
      </c>
      <c r="L12" s="53">
        <v>2604</v>
      </c>
      <c r="M12" s="50">
        <v>2761</v>
      </c>
      <c r="N12" s="50">
        <v>3033</v>
      </c>
      <c r="O12" s="50">
        <v>2690</v>
      </c>
      <c r="P12" s="50">
        <v>2745</v>
      </c>
    </row>
    <row r="13" spans="1:16" s="14" customFormat="1" ht="12" customHeight="1">
      <c r="A13" s="26" t="s">
        <v>31</v>
      </c>
      <c r="B13" s="56" t="s">
        <v>32</v>
      </c>
      <c r="C13" s="121" t="s">
        <v>0</v>
      </c>
      <c r="D13" s="52" t="s">
        <v>25</v>
      </c>
      <c r="E13" s="49">
        <v>3892</v>
      </c>
      <c r="F13" s="49">
        <v>3307</v>
      </c>
      <c r="G13" s="49">
        <v>3845</v>
      </c>
      <c r="H13" s="49">
        <v>3103</v>
      </c>
      <c r="I13" s="53">
        <v>4534</v>
      </c>
      <c r="J13" s="53">
        <v>2301</v>
      </c>
      <c r="K13" s="53">
        <v>2440</v>
      </c>
      <c r="L13" s="53">
        <v>1533</v>
      </c>
      <c r="M13" s="53">
        <v>1495</v>
      </c>
      <c r="N13" s="55">
        <v>2668</v>
      </c>
      <c r="O13" s="55">
        <v>2940</v>
      </c>
      <c r="P13" s="55">
        <v>1807</v>
      </c>
    </row>
    <row r="14" spans="1:16" s="14" customFormat="1" ht="12" customHeight="1">
      <c r="A14" s="51" t="s">
        <v>33</v>
      </c>
      <c r="B14" s="57" t="s">
        <v>34</v>
      </c>
      <c r="C14" s="122"/>
      <c r="D14" s="52" t="s">
        <v>30</v>
      </c>
      <c r="E14" s="49">
        <v>520</v>
      </c>
      <c r="F14" s="49">
        <v>511</v>
      </c>
      <c r="G14" s="49">
        <v>534</v>
      </c>
      <c r="H14" s="49">
        <v>558</v>
      </c>
      <c r="I14" s="49">
        <v>476</v>
      </c>
      <c r="J14" s="49">
        <v>515</v>
      </c>
      <c r="K14" s="49">
        <v>451</v>
      </c>
      <c r="L14" s="49">
        <v>464</v>
      </c>
      <c r="M14" s="50">
        <v>482</v>
      </c>
      <c r="N14" s="50">
        <v>567</v>
      </c>
      <c r="O14" s="50">
        <v>498</v>
      </c>
      <c r="P14" s="50">
        <v>557</v>
      </c>
    </row>
    <row r="15" spans="1:16" s="14" customFormat="1" ht="12" customHeight="1">
      <c r="A15" s="29"/>
      <c r="B15" s="56" t="s">
        <v>35</v>
      </c>
      <c r="C15" s="121" t="s">
        <v>0</v>
      </c>
      <c r="D15" s="52" t="s">
        <v>25</v>
      </c>
      <c r="E15" s="49">
        <v>317</v>
      </c>
      <c r="F15" s="49">
        <v>280</v>
      </c>
      <c r="G15" s="49">
        <v>348</v>
      </c>
      <c r="H15" s="49">
        <v>412</v>
      </c>
      <c r="I15" s="53">
        <v>508</v>
      </c>
      <c r="J15" s="53">
        <v>712</v>
      </c>
      <c r="K15" s="53">
        <v>619</v>
      </c>
      <c r="L15" s="53">
        <v>567</v>
      </c>
      <c r="M15" s="53">
        <v>576</v>
      </c>
      <c r="N15" s="50">
        <v>886</v>
      </c>
      <c r="O15" s="50">
        <v>997</v>
      </c>
      <c r="P15" s="50">
        <v>800</v>
      </c>
    </row>
    <row r="16" spans="1:16" s="14" customFormat="1" ht="12" customHeight="1">
      <c r="A16" s="29"/>
      <c r="B16" s="57" t="s">
        <v>36</v>
      </c>
      <c r="C16" s="122"/>
      <c r="D16" s="52" t="s">
        <v>30</v>
      </c>
      <c r="E16" s="49">
        <v>3523</v>
      </c>
      <c r="F16" s="49">
        <v>2839</v>
      </c>
      <c r="G16" s="49">
        <v>4918</v>
      </c>
      <c r="H16" s="49">
        <v>4333</v>
      </c>
      <c r="I16" s="49">
        <v>4625</v>
      </c>
      <c r="J16" s="49">
        <v>4620</v>
      </c>
      <c r="K16" s="49">
        <v>3873</v>
      </c>
      <c r="L16" s="49">
        <v>4028</v>
      </c>
      <c r="M16" s="55">
        <v>3985</v>
      </c>
      <c r="N16" s="55">
        <v>4359</v>
      </c>
      <c r="O16" s="55">
        <v>3387</v>
      </c>
      <c r="P16" s="55">
        <v>5892</v>
      </c>
    </row>
    <row r="17" spans="1:16" s="14" customFormat="1" ht="12" customHeight="1">
      <c r="A17" s="29"/>
      <c r="B17" s="56" t="s">
        <v>37</v>
      </c>
      <c r="C17" s="121" t="s">
        <v>0</v>
      </c>
      <c r="D17" s="52" t="s">
        <v>25</v>
      </c>
      <c r="E17" s="49">
        <v>730</v>
      </c>
      <c r="F17" s="49">
        <v>538</v>
      </c>
      <c r="G17" s="49">
        <v>683</v>
      </c>
      <c r="H17" s="49">
        <v>574</v>
      </c>
      <c r="I17" s="53">
        <v>1046</v>
      </c>
      <c r="J17" s="53">
        <v>394</v>
      </c>
      <c r="K17" s="53">
        <v>511</v>
      </c>
      <c r="L17" s="53">
        <v>411</v>
      </c>
      <c r="M17" s="50">
        <f>M8-M11-M13-M15</f>
        <v>349</v>
      </c>
      <c r="N17" s="50">
        <f>N8-N11-N13-N15</f>
        <v>534</v>
      </c>
      <c r="O17" s="50">
        <f>O8-O11-O13-O15</f>
        <v>441</v>
      </c>
      <c r="P17" s="50">
        <f>P8-P11-P13-P15</f>
        <v>468</v>
      </c>
    </row>
    <row r="18" spans="1:16" s="14" customFormat="1" ht="12" customHeight="1">
      <c r="A18" s="29"/>
      <c r="B18" s="57" t="s">
        <v>38</v>
      </c>
      <c r="C18" s="122"/>
      <c r="D18" s="52" t="s">
        <v>30</v>
      </c>
      <c r="E18" s="49">
        <v>216</v>
      </c>
      <c r="F18" s="49">
        <v>219</v>
      </c>
      <c r="G18" s="49">
        <v>261</v>
      </c>
      <c r="H18" s="49">
        <v>207</v>
      </c>
      <c r="I18" s="49">
        <v>212</v>
      </c>
      <c r="J18" s="49">
        <v>272</v>
      </c>
      <c r="K18" s="49">
        <v>188</v>
      </c>
      <c r="L18" s="49">
        <v>177</v>
      </c>
      <c r="M18" s="50">
        <f>M9-M12-M14-M16</f>
        <v>251</v>
      </c>
      <c r="N18" s="50">
        <f>N9-N12-N14-N16</f>
        <v>212</v>
      </c>
      <c r="O18" s="50">
        <v>178</v>
      </c>
      <c r="P18" s="50">
        <f>P9-P12-P14-P16</f>
        <v>196</v>
      </c>
    </row>
    <row r="19" spans="1:16" s="14" customFormat="1" ht="12" customHeight="1">
      <c r="A19" s="29"/>
      <c r="B19" s="15"/>
      <c r="C19" s="59"/>
      <c r="D19" s="52"/>
      <c r="E19" s="49"/>
      <c r="F19" s="49"/>
      <c r="G19" s="49"/>
      <c r="H19" s="49"/>
      <c r="I19" s="49"/>
      <c r="J19" s="49"/>
      <c r="K19" s="49"/>
      <c r="L19" s="49"/>
      <c r="M19" s="55"/>
      <c r="N19" s="50"/>
      <c r="O19" s="50"/>
      <c r="P19" s="50"/>
    </row>
    <row r="20" spans="1:16" s="14" customFormat="1" ht="12" customHeight="1">
      <c r="A20" s="29"/>
      <c r="B20" s="42" t="s">
        <v>23</v>
      </c>
      <c r="C20" s="119" t="s">
        <v>0</v>
      </c>
      <c r="D20" s="43" t="s">
        <v>25</v>
      </c>
      <c r="E20" s="60">
        <v>41110</v>
      </c>
      <c r="F20" s="60">
        <v>39360</v>
      </c>
      <c r="G20" s="60">
        <v>48679</v>
      </c>
      <c r="H20" s="60">
        <v>46982</v>
      </c>
      <c r="I20" s="60">
        <v>60523</v>
      </c>
      <c r="J20" s="60">
        <v>45523</v>
      </c>
      <c r="K20" s="60">
        <v>50689</v>
      </c>
      <c r="L20" s="60">
        <v>31525</v>
      </c>
      <c r="M20" s="60">
        <v>29782</v>
      </c>
      <c r="N20" s="61">
        <v>41085</v>
      </c>
      <c r="O20" s="61">
        <v>43718</v>
      </c>
      <c r="P20" s="61">
        <f>1143697/33.78</f>
        <v>33857.22320899941</v>
      </c>
    </row>
    <row r="21" spans="1:16" s="14" customFormat="1" ht="12" customHeight="1">
      <c r="A21" s="29"/>
      <c r="B21" s="47" t="s">
        <v>39</v>
      </c>
      <c r="C21" s="120"/>
      <c r="D21" s="43" t="s">
        <v>40</v>
      </c>
      <c r="E21" s="60">
        <v>52910</v>
      </c>
      <c r="F21" s="60">
        <v>52333</v>
      </c>
      <c r="G21" s="60">
        <v>65958</v>
      </c>
      <c r="H21" s="60">
        <v>63692</v>
      </c>
      <c r="I21" s="60">
        <v>62527</v>
      </c>
      <c r="J21" s="60">
        <v>65672</v>
      </c>
      <c r="K21" s="60">
        <v>60717</v>
      </c>
      <c r="L21" s="60">
        <v>55508</v>
      </c>
      <c r="M21" s="60">
        <v>64499</v>
      </c>
      <c r="N21" s="62">
        <v>71074</v>
      </c>
      <c r="O21" s="62">
        <v>61113</v>
      </c>
      <c r="P21" s="62">
        <v>63873</v>
      </c>
    </row>
    <row r="22" spans="1:13" s="14" customFormat="1" ht="12" customHeight="1">
      <c r="A22" s="29"/>
      <c r="B22" s="48"/>
      <c r="C22" s="48"/>
      <c r="D22" s="43"/>
      <c r="E22" s="63"/>
      <c r="F22" s="63"/>
      <c r="G22" s="63"/>
      <c r="H22" s="63"/>
      <c r="I22" s="63"/>
      <c r="J22" s="63"/>
      <c r="K22" s="64"/>
      <c r="L22" s="63"/>
      <c r="M22" s="62"/>
    </row>
    <row r="23" spans="1:16" s="14" customFormat="1" ht="12" customHeight="1">
      <c r="A23" s="29"/>
      <c r="B23" s="26" t="s">
        <v>41</v>
      </c>
      <c r="C23" s="121" t="s">
        <v>0</v>
      </c>
      <c r="D23" s="52" t="s">
        <v>42</v>
      </c>
      <c r="E23" s="66">
        <v>14871</v>
      </c>
      <c r="F23" s="64">
        <v>16762</v>
      </c>
      <c r="G23" s="64">
        <v>18625</v>
      </c>
      <c r="H23" s="64">
        <v>16328</v>
      </c>
      <c r="I23" s="64">
        <v>22704</v>
      </c>
      <c r="J23" s="64">
        <v>9530</v>
      </c>
      <c r="K23" s="64">
        <v>15617</v>
      </c>
      <c r="L23" s="64">
        <v>13173</v>
      </c>
      <c r="M23" s="67">
        <v>11519</v>
      </c>
      <c r="N23" s="68">
        <v>14577</v>
      </c>
      <c r="O23" s="68">
        <v>15879</v>
      </c>
      <c r="P23" s="68">
        <f>448316/33.78</f>
        <v>13271.640023682652</v>
      </c>
    </row>
    <row r="24" spans="1:16" s="14" customFormat="1" ht="12" customHeight="1">
      <c r="A24" s="29"/>
      <c r="B24" s="54" t="s">
        <v>43</v>
      </c>
      <c r="C24" s="122"/>
      <c r="D24" s="52" t="s">
        <v>40</v>
      </c>
      <c r="E24" s="64">
        <v>21901</v>
      </c>
      <c r="F24" s="64">
        <v>27466</v>
      </c>
      <c r="G24" s="64">
        <v>25606</v>
      </c>
      <c r="H24" s="64">
        <v>27897</v>
      </c>
      <c r="I24" s="64">
        <v>27746</v>
      </c>
      <c r="J24" s="64">
        <v>30412</v>
      </c>
      <c r="K24" s="64">
        <v>27610</v>
      </c>
      <c r="L24" s="64">
        <v>24601</v>
      </c>
      <c r="M24" s="67">
        <v>29491</v>
      </c>
      <c r="N24" s="67">
        <v>36831</v>
      </c>
      <c r="O24" s="67">
        <v>32399</v>
      </c>
      <c r="P24" s="67">
        <v>31855</v>
      </c>
    </row>
    <row r="25" spans="1:16" s="14" customFormat="1" ht="12" customHeight="1">
      <c r="A25" s="26" t="s">
        <v>44</v>
      </c>
      <c r="B25" s="56" t="s">
        <v>45</v>
      </c>
      <c r="C25" s="121" t="s">
        <v>0</v>
      </c>
      <c r="D25" s="52" t="s">
        <v>42</v>
      </c>
      <c r="E25" s="64">
        <v>21155</v>
      </c>
      <c r="F25" s="64">
        <v>18510</v>
      </c>
      <c r="G25" s="64">
        <v>22481</v>
      </c>
      <c r="H25" s="64">
        <v>21356</v>
      </c>
      <c r="I25" s="64">
        <v>24750</v>
      </c>
      <c r="J25" s="64">
        <v>26198</v>
      </c>
      <c r="K25" s="64">
        <v>25300</v>
      </c>
      <c r="L25" s="64">
        <v>11573</v>
      </c>
      <c r="M25" s="67">
        <v>12337</v>
      </c>
      <c r="N25" s="67">
        <v>18097</v>
      </c>
      <c r="O25" s="67">
        <v>19880</v>
      </c>
      <c r="P25" s="67">
        <f>495695/33.78</f>
        <v>14674.215512137358</v>
      </c>
    </row>
    <row r="26" spans="1:16" s="14" customFormat="1" ht="12" customHeight="1">
      <c r="A26" s="51" t="s">
        <v>46</v>
      </c>
      <c r="B26" s="57" t="s">
        <v>47</v>
      </c>
      <c r="C26" s="122"/>
      <c r="D26" s="52" t="s">
        <v>40</v>
      </c>
      <c r="E26" s="69">
        <v>6858</v>
      </c>
      <c r="F26" s="69">
        <v>6914</v>
      </c>
      <c r="G26" s="69">
        <v>10299</v>
      </c>
      <c r="H26" s="69">
        <v>10534</v>
      </c>
      <c r="I26" s="69">
        <v>8844</v>
      </c>
      <c r="J26" s="69">
        <v>11753</v>
      </c>
      <c r="K26" s="69">
        <v>11974</v>
      </c>
      <c r="L26" s="69">
        <v>9329</v>
      </c>
      <c r="M26" s="69">
        <v>9814</v>
      </c>
      <c r="N26" s="69">
        <v>10430</v>
      </c>
      <c r="O26" s="69">
        <v>8981</v>
      </c>
      <c r="P26" s="69">
        <v>10099</v>
      </c>
    </row>
    <row r="27" spans="1:16" s="14" customFormat="1" ht="12" customHeight="1">
      <c r="A27" s="29"/>
      <c r="B27" s="56" t="s">
        <v>48</v>
      </c>
      <c r="C27" s="121" t="s">
        <v>0</v>
      </c>
      <c r="D27" s="52" t="s">
        <v>42</v>
      </c>
      <c r="E27" s="69">
        <v>2754</v>
      </c>
      <c r="F27" s="69">
        <v>1633</v>
      </c>
      <c r="G27" s="69">
        <v>3297</v>
      </c>
      <c r="H27" s="69">
        <v>4089</v>
      </c>
      <c r="I27" s="69">
        <v>4820</v>
      </c>
      <c r="J27" s="69">
        <v>6188</v>
      </c>
      <c r="K27" s="69">
        <v>4950</v>
      </c>
      <c r="L27" s="69">
        <v>4100</v>
      </c>
      <c r="M27" s="69">
        <v>4073</v>
      </c>
      <c r="N27" s="69">
        <v>5232</v>
      </c>
      <c r="O27" s="69">
        <v>5727</v>
      </c>
      <c r="P27" s="69">
        <f>145813/33.78</f>
        <v>4316.548253404381</v>
      </c>
    </row>
    <row r="28" spans="1:16" s="14" customFormat="1" ht="12" customHeight="1">
      <c r="A28" s="29"/>
      <c r="B28" s="57" t="s">
        <v>49</v>
      </c>
      <c r="C28" s="122"/>
      <c r="D28" s="52" t="s">
        <v>40</v>
      </c>
      <c r="E28" s="69">
        <v>20751</v>
      </c>
      <c r="F28" s="69">
        <v>14405</v>
      </c>
      <c r="G28" s="69">
        <v>25500</v>
      </c>
      <c r="H28" s="69">
        <v>22070</v>
      </c>
      <c r="I28" s="69">
        <v>22915</v>
      </c>
      <c r="J28" s="69">
        <v>20218</v>
      </c>
      <c r="K28" s="69">
        <v>18373</v>
      </c>
      <c r="L28" s="69">
        <v>18960</v>
      </c>
      <c r="M28" s="69">
        <v>20571</v>
      </c>
      <c r="N28" s="69">
        <v>20649</v>
      </c>
      <c r="O28" s="69">
        <v>17189</v>
      </c>
      <c r="P28" s="69">
        <v>19008</v>
      </c>
    </row>
    <row r="29" spans="1:16" s="14" customFormat="1" ht="12" customHeight="1">
      <c r="A29" s="29"/>
      <c r="B29" s="56" t="s">
        <v>50</v>
      </c>
      <c r="C29" s="121" t="s">
        <v>51</v>
      </c>
      <c r="D29" s="52" t="s">
        <v>42</v>
      </c>
      <c r="E29" s="69">
        <v>2330</v>
      </c>
      <c r="F29" s="69">
        <v>2455</v>
      </c>
      <c r="G29" s="69">
        <v>4276</v>
      </c>
      <c r="H29" s="69">
        <v>5209</v>
      </c>
      <c r="I29" s="69">
        <v>8248</v>
      </c>
      <c r="J29" s="69">
        <v>3606</v>
      </c>
      <c r="K29" s="69">
        <v>4821</v>
      </c>
      <c r="L29" s="69">
        <v>2679</v>
      </c>
      <c r="M29" s="69">
        <v>1853</v>
      </c>
      <c r="N29" s="69">
        <v>3178</v>
      </c>
      <c r="O29" s="69">
        <v>2232</v>
      </c>
      <c r="P29" s="50">
        <f>P20-P23-P25-P27</f>
        <v>1594.8194197750154</v>
      </c>
    </row>
    <row r="30" spans="1:16" s="14" customFormat="1" ht="12" customHeight="1">
      <c r="A30" s="29"/>
      <c r="B30" s="57" t="s">
        <v>52</v>
      </c>
      <c r="C30" s="122"/>
      <c r="D30" s="52" t="s">
        <v>40</v>
      </c>
      <c r="E30" s="69">
        <v>3399</v>
      </c>
      <c r="F30" s="69">
        <v>3548</v>
      </c>
      <c r="G30" s="69">
        <v>4553</v>
      </c>
      <c r="H30" s="69">
        <v>3191</v>
      </c>
      <c r="I30" s="69">
        <v>3022</v>
      </c>
      <c r="J30" s="69">
        <v>3289</v>
      </c>
      <c r="K30" s="69">
        <v>2759</v>
      </c>
      <c r="L30" s="69">
        <v>2618</v>
      </c>
      <c r="M30" s="69">
        <v>4624</v>
      </c>
      <c r="N30" s="69">
        <v>3165</v>
      </c>
      <c r="O30" s="69">
        <v>2545</v>
      </c>
      <c r="P30" s="50">
        <f>P21-P24-P26-P28</f>
        <v>2911</v>
      </c>
    </row>
    <row r="31" spans="1:16" s="14" customFormat="1" ht="12" customHeight="1">
      <c r="A31" s="70"/>
      <c r="B31" s="71"/>
      <c r="C31" s="72"/>
      <c r="D31" s="37"/>
      <c r="E31" s="73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1:16" s="14" customFormat="1" ht="12" customHeight="1">
      <c r="A32" s="28"/>
      <c r="B32" s="74"/>
      <c r="C32" s="74"/>
      <c r="D32" s="75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9"/>
    </row>
    <row r="33" spans="1:13" s="14" customFormat="1" ht="12" customHeight="1">
      <c r="A33" s="76"/>
      <c r="B33" s="13"/>
      <c r="C33" s="13"/>
      <c r="D33" s="13"/>
      <c r="E33" s="13"/>
      <c r="F33" s="127"/>
      <c r="G33" s="128"/>
      <c r="H33" s="128"/>
      <c r="I33" s="13"/>
      <c r="J33" s="13"/>
      <c r="K33" s="13"/>
      <c r="L33" s="58"/>
      <c r="M33" s="13"/>
    </row>
    <row r="34" spans="1:15" s="14" customFormat="1" ht="12" customHeight="1">
      <c r="A34" s="123" t="s">
        <v>53</v>
      </c>
      <c r="B34" s="12" t="s">
        <v>54</v>
      </c>
      <c r="C34" s="65"/>
      <c r="D34" s="65"/>
      <c r="G34" s="9" t="s">
        <v>55</v>
      </c>
      <c r="H34" s="65"/>
      <c r="I34" s="65"/>
      <c r="J34" s="65"/>
      <c r="K34" s="65"/>
      <c r="N34" s="125" t="s">
        <v>56</v>
      </c>
      <c r="O34" s="77" t="s">
        <v>57</v>
      </c>
    </row>
    <row r="35" spans="1:15" s="14" customFormat="1" ht="12" customHeight="1">
      <c r="A35" s="124"/>
      <c r="B35" s="12" t="s">
        <v>58</v>
      </c>
      <c r="C35" s="13"/>
      <c r="D35" s="13"/>
      <c r="E35" s="13"/>
      <c r="G35" s="13"/>
      <c r="H35" s="13"/>
      <c r="I35" s="13"/>
      <c r="J35" s="13"/>
      <c r="K35" s="13"/>
      <c r="N35" s="126"/>
      <c r="O35" s="18" t="s">
        <v>59</v>
      </c>
    </row>
    <row r="36" spans="1:16" s="14" customFormat="1" ht="12" customHeight="1">
      <c r="A36" s="20"/>
      <c r="B36" s="21" t="s">
        <v>60</v>
      </c>
      <c r="C36" s="21"/>
      <c r="D36" s="22"/>
      <c r="E36" s="24" t="str">
        <f>"民國"&amp;E37-1911&amp;"年"</f>
        <v>民國79年</v>
      </c>
      <c r="F36" s="24" t="s">
        <v>61</v>
      </c>
      <c r="G36" s="24" t="s">
        <v>12</v>
      </c>
      <c r="H36" s="24" t="s">
        <v>13</v>
      </c>
      <c r="I36" s="24" t="s">
        <v>14</v>
      </c>
      <c r="J36" s="24" t="s">
        <v>15</v>
      </c>
      <c r="K36" s="24" t="s">
        <v>16</v>
      </c>
      <c r="L36" s="24" t="s">
        <v>17</v>
      </c>
      <c r="M36" s="24" t="s">
        <v>18</v>
      </c>
      <c r="N36" s="24" t="s">
        <v>19</v>
      </c>
      <c r="O36" s="25" t="s">
        <v>20</v>
      </c>
      <c r="P36" s="25" t="s">
        <v>62</v>
      </c>
    </row>
    <row r="37" spans="1:16" s="14" customFormat="1" ht="12" customHeight="1">
      <c r="A37" s="30"/>
      <c r="B37" s="31" t="s">
        <v>22</v>
      </c>
      <c r="C37" s="31"/>
      <c r="D37" s="32"/>
      <c r="E37" s="33">
        <v>1990</v>
      </c>
      <c r="F37" s="34">
        <v>1991</v>
      </c>
      <c r="G37" s="34">
        <v>1992</v>
      </c>
      <c r="H37" s="34">
        <v>1993</v>
      </c>
      <c r="I37" s="34">
        <v>1994</v>
      </c>
      <c r="J37" s="34">
        <v>1995</v>
      </c>
      <c r="K37" s="34">
        <v>1996</v>
      </c>
      <c r="L37" s="34">
        <v>1997</v>
      </c>
      <c r="M37" s="34">
        <v>1998</v>
      </c>
      <c r="N37" s="79">
        <v>1999</v>
      </c>
      <c r="O37" s="79">
        <v>2000</v>
      </c>
      <c r="P37" s="79">
        <v>2001</v>
      </c>
    </row>
    <row r="38" spans="1:16" s="14" customFormat="1" ht="12" customHeight="1">
      <c r="A38" s="38"/>
      <c r="B38" s="39"/>
      <c r="C38" s="39"/>
      <c r="D38" s="41"/>
      <c r="E38" s="80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36"/>
    </row>
    <row r="39" spans="1:16" s="14" customFormat="1" ht="12" customHeight="1">
      <c r="A39" s="82" t="s">
        <v>63</v>
      </c>
      <c r="B39" s="83" t="s">
        <v>64</v>
      </c>
      <c r="C39" s="84" t="s">
        <v>65</v>
      </c>
      <c r="D39" s="85"/>
      <c r="E39" s="86">
        <v>41982</v>
      </c>
      <c r="F39" s="87">
        <v>41843</v>
      </c>
      <c r="G39" s="87">
        <v>43615</v>
      </c>
      <c r="H39" s="87">
        <v>44943</v>
      </c>
      <c r="I39" s="87">
        <v>47377</v>
      </c>
      <c r="J39" s="87">
        <v>41977</v>
      </c>
      <c r="K39" s="87">
        <v>43510</v>
      </c>
      <c r="L39" s="87">
        <v>42966</v>
      </c>
      <c r="M39" s="87">
        <v>39250</v>
      </c>
      <c r="N39" s="87">
        <v>35044</v>
      </c>
      <c r="O39" s="87">
        <v>36846</v>
      </c>
      <c r="P39" s="87">
        <f>5647+33950</f>
        <v>39597</v>
      </c>
    </row>
    <row r="40" spans="1:16" s="14" customFormat="1" ht="12" customHeight="1">
      <c r="A40" s="88" t="s">
        <v>39</v>
      </c>
      <c r="B40" s="83" t="s">
        <v>66</v>
      </c>
      <c r="C40" s="89" t="s">
        <v>46</v>
      </c>
      <c r="D40" s="85"/>
      <c r="E40" s="86">
        <v>4854</v>
      </c>
      <c r="F40" s="87">
        <v>4663</v>
      </c>
      <c r="G40" s="87">
        <v>5113</v>
      </c>
      <c r="H40" s="87">
        <v>4251</v>
      </c>
      <c r="I40" s="87">
        <v>5787</v>
      </c>
      <c r="J40" s="87">
        <v>5190</v>
      </c>
      <c r="K40" s="87">
        <v>5468</v>
      </c>
      <c r="L40" s="87">
        <v>4952</v>
      </c>
      <c r="M40" s="87">
        <v>5113</v>
      </c>
      <c r="N40" s="87">
        <v>5431</v>
      </c>
      <c r="O40" s="87">
        <v>5429</v>
      </c>
      <c r="P40" s="87">
        <f>(1143697+4025028)/1000</f>
        <v>5168.725</v>
      </c>
    </row>
    <row r="41" spans="1:16" s="14" customFormat="1" ht="12" customHeight="1">
      <c r="A41" s="26"/>
      <c r="B41" s="90"/>
      <c r="C41" s="91"/>
      <c r="D41" s="92"/>
      <c r="E41" s="9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s="14" customFormat="1" ht="12" customHeight="1">
      <c r="A42" s="94" t="s">
        <v>67</v>
      </c>
      <c r="B42" s="95" t="s">
        <v>64</v>
      </c>
      <c r="C42" s="96" t="s">
        <v>65</v>
      </c>
      <c r="D42" s="92"/>
      <c r="E42" s="93">
        <v>15449</v>
      </c>
      <c r="F42" s="53">
        <v>17144</v>
      </c>
      <c r="G42" s="53">
        <v>17121</v>
      </c>
      <c r="H42" s="53">
        <v>18826</v>
      </c>
      <c r="I42" s="53">
        <v>20219</v>
      </c>
      <c r="J42" s="53">
        <v>18376</v>
      </c>
      <c r="K42" s="53">
        <v>18868</v>
      </c>
      <c r="L42" s="53">
        <v>18967</v>
      </c>
      <c r="M42" s="53">
        <v>16756</v>
      </c>
      <c r="N42" s="53">
        <v>14747</v>
      </c>
      <c r="O42" s="53">
        <v>14778</v>
      </c>
      <c r="P42" s="53">
        <f>2572+15443</f>
        <v>18015</v>
      </c>
    </row>
    <row r="43" spans="1:16" s="14" customFormat="1" ht="12" customHeight="1">
      <c r="A43" s="97" t="s">
        <v>43</v>
      </c>
      <c r="B43" s="95" t="s">
        <v>66</v>
      </c>
      <c r="C43" s="96" t="s">
        <v>46</v>
      </c>
      <c r="D43" s="92"/>
      <c r="E43" s="98">
        <v>1986</v>
      </c>
      <c r="F43" s="99">
        <v>2112</v>
      </c>
      <c r="G43" s="55">
        <v>2124</v>
      </c>
      <c r="H43" s="55">
        <v>1882</v>
      </c>
      <c r="I43" s="55">
        <v>2583</v>
      </c>
      <c r="J43" s="55">
        <v>2066</v>
      </c>
      <c r="K43" s="55">
        <v>2211</v>
      </c>
      <c r="L43" s="55">
        <v>2097</v>
      </c>
      <c r="M43" s="55">
        <v>2081</v>
      </c>
      <c r="N43" s="55">
        <v>2339</v>
      </c>
      <c r="O43" s="55">
        <v>2150</v>
      </c>
      <c r="P43" s="55">
        <f>(448316+1681862)/1000</f>
        <v>2130.178</v>
      </c>
    </row>
    <row r="44" spans="1:16" s="14" customFormat="1" ht="12" customHeight="1">
      <c r="A44" s="94" t="s">
        <v>68</v>
      </c>
      <c r="B44" s="95" t="s">
        <v>64</v>
      </c>
      <c r="C44" s="96" t="s">
        <v>65</v>
      </c>
      <c r="D44" s="92"/>
      <c r="E44" s="98">
        <v>7246</v>
      </c>
      <c r="F44" s="55">
        <v>6291</v>
      </c>
      <c r="G44" s="55">
        <v>6855</v>
      </c>
      <c r="H44" s="55">
        <v>6130</v>
      </c>
      <c r="I44" s="55">
        <v>7189</v>
      </c>
      <c r="J44" s="55">
        <v>4962</v>
      </c>
      <c r="K44" s="55">
        <v>4693</v>
      </c>
      <c r="L44" s="55">
        <v>3868</v>
      </c>
      <c r="M44" s="55">
        <v>3827</v>
      </c>
      <c r="N44" s="55">
        <v>4715</v>
      </c>
      <c r="O44" s="55">
        <v>4841</v>
      </c>
      <c r="P44" s="55">
        <f>1807+2156</f>
        <v>3963</v>
      </c>
    </row>
    <row r="45" spans="1:16" s="14" customFormat="1" ht="12" customHeight="1">
      <c r="A45" s="97" t="s">
        <v>47</v>
      </c>
      <c r="B45" s="95" t="s">
        <v>66</v>
      </c>
      <c r="C45" s="96" t="s">
        <v>46</v>
      </c>
      <c r="D45" s="92"/>
      <c r="E45" s="98">
        <v>1134</v>
      </c>
      <c r="F45" s="55">
        <v>1029</v>
      </c>
      <c r="G45" s="55">
        <v>1238</v>
      </c>
      <c r="H45" s="55">
        <v>785</v>
      </c>
      <c r="I45" s="55">
        <v>1346</v>
      </c>
      <c r="J45" s="55">
        <v>1436</v>
      </c>
      <c r="K45" s="55">
        <v>1444</v>
      </c>
      <c r="L45" s="55">
        <v>1113</v>
      </c>
      <c r="M45" s="55">
        <v>1187</v>
      </c>
      <c r="N45" s="55">
        <v>1331</v>
      </c>
      <c r="O45" s="55">
        <v>1368</v>
      </c>
      <c r="P45" s="55">
        <f>(495695+851808)/1000</f>
        <v>1347.503</v>
      </c>
    </row>
    <row r="46" spans="1:16" s="14" customFormat="1" ht="12" customHeight="1">
      <c r="A46" s="94" t="s">
        <v>69</v>
      </c>
      <c r="B46" s="95" t="s">
        <v>64</v>
      </c>
      <c r="C46" s="96" t="s">
        <v>65</v>
      </c>
      <c r="D46" s="100"/>
      <c r="E46" s="98">
        <v>17656</v>
      </c>
      <c r="F46" s="55">
        <v>16844</v>
      </c>
      <c r="G46" s="55">
        <v>18000</v>
      </c>
      <c r="H46" s="55">
        <v>18773</v>
      </c>
      <c r="I46" s="55">
        <v>18252</v>
      </c>
      <c r="J46" s="55">
        <v>17707</v>
      </c>
      <c r="K46" s="55">
        <v>18839</v>
      </c>
      <c r="L46" s="55">
        <v>19067</v>
      </c>
      <c r="M46" s="55">
        <v>17705</v>
      </c>
      <c r="N46" s="55">
        <v>14481</v>
      </c>
      <c r="O46" s="55">
        <v>15748</v>
      </c>
      <c r="P46" s="55">
        <f>800+14887</f>
        <v>15687</v>
      </c>
    </row>
    <row r="47" spans="1:16" s="14" customFormat="1" ht="12" customHeight="1">
      <c r="A47" s="97" t="s">
        <v>49</v>
      </c>
      <c r="B47" s="95" t="s">
        <v>66</v>
      </c>
      <c r="C47" s="96" t="s">
        <v>46</v>
      </c>
      <c r="D47" s="100"/>
      <c r="E47" s="98">
        <v>1480</v>
      </c>
      <c r="F47" s="55">
        <v>1270</v>
      </c>
      <c r="G47" s="55">
        <v>1456</v>
      </c>
      <c r="H47" s="55">
        <v>1412</v>
      </c>
      <c r="I47" s="55">
        <v>1464</v>
      </c>
      <c r="J47" s="55">
        <v>1447</v>
      </c>
      <c r="K47" s="55">
        <v>1533</v>
      </c>
      <c r="L47" s="55">
        <v>1535</v>
      </c>
      <c r="M47" s="55">
        <v>1659</v>
      </c>
      <c r="N47" s="55">
        <v>1521</v>
      </c>
      <c r="O47" s="55">
        <v>1625</v>
      </c>
      <c r="P47" s="55">
        <f>(145813+1261098)/1000</f>
        <v>1406.911</v>
      </c>
    </row>
    <row r="48" spans="1:16" s="14" customFormat="1" ht="12" customHeight="1">
      <c r="A48" s="94" t="s">
        <v>70</v>
      </c>
      <c r="B48" s="95" t="s">
        <v>64</v>
      </c>
      <c r="C48" s="96" t="s">
        <v>65</v>
      </c>
      <c r="D48" s="92"/>
      <c r="E48" s="98">
        <v>1632</v>
      </c>
      <c r="F48" s="55">
        <v>1564</v>
      </c>
      <c r="G48" s="55">
        <v>1639</v>
      </c>
      <c r="H48" s="55">
        <v>1214</v>
      </c>
      <c r="I48" s="55">
        <v>1716</v>
      </c>
      <c r="J48" s="55">
        <v>932</v>
      </c>
      <c r="K48" s="55">
        <v>1111</v>
      </c>
      <c r="L48" s="55">
        <v>905</v>
      </c>
      <c r="M48" s="55">
        <v>833</v>
      </c>
      <c r="N48" s="55">
        <v>1101</v>
      </c>
      <c r="O48" s="55">
        <v>1479</v>
      </c>
      <c r="P48" s="55">
        <f>P39-P42-P44-P46</f>
        <v>1932</v>
      </c>
    </row>
    <row r="49" spans="1:16" s="14" customFormat="1" ht="12" customHeight="1">
      <c r="A49" s="97" t="s">
        <v>52</v>
      </c>
      <c r="B49" s="95" t="s">
        <v>66</v>
      </c>
      <c r="C49" s="96" t="s">
        <v>46</v>
      </c>
      <c r="D49" s="92"/>
      <c r="E49" s="98">
        <v>254</v>
      </c>
      <c r="F49" s="55">
        <v>252</v>
      </c>
      <c r="G49" s="55">
        <v>295</v>
      </c>
      <c r="H49" s="55">
        <v>171</v>
      </c>
      <c r="I49" s="55">
        <v>395</v>
      </c>
      <c r="J49" s="55">
        <v>241</v>
      </c>
      <c r="K49" s="55">
        <v>280</v>
      </c>
      <c r="L49" s="55">
        <v>193</v>
      </c>
      <c r="M49" s="55">
        <v>176</v>
      </c>
      <c r="N49" s="55">
        <v>241</v>
      </c>
      <c r="O49" s="55">
        <v>286</v>
      </c>
      <c r="P49" s="55">
        <f>P40-P43-P45-P47</f>
        <v>284.1330000000005</v>
      </c>
    </row>
    <row r="50" spans="1:16" s="14" customFormat="1" ht="12" customHeight="1">
      <c r="A50" s="71"/>
      <c r="B50" s="71"/>
      <c r="C50" s="71"/>
      <c r="D50" s="37"/>
      <c r="E50" s="101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1:16" s="14" customFormat="1" ht="9.75" customHeight="1">
      <c r="A51" s="103" t="s">
        <v>71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65"/>
      <c r="M51" s="105"/>
      <c r="N51" s="19"/>
      <c r="O51" s="19"/>
      <c r="P51" s="19"/>
    </row>
    <row r="52" spans="1:16" s="14" customFormat="1" ht="9.75" customHeight="1">
      <c r="A52" s="103" t="s">
        <v>72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65"/>
      <c r="M52" s="106"/>
      <c r="N52" s="19"/>
      <c r="O52" s="19"/>
      <c r="P52" s="19"/>
    </row>
    <row r="53" spans="1:16" s="14" customFormat="1" ht="9.75" customHeight="1">
      <c r="A53" s="17" t="s">
        <v>73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65"/>
      <c r="M53" s="106"/>
      <c r="N53" s="19"/>
      <c r="O53" s="19"/>
      <c r="P53" s="19"/>
    </row>
    <row r="54" spans="1:16" s="14" customFormat="1" ht="9.75" customHeight="1">
      <c r="A54" s="107" t="s">
        <v>74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65"/>
      <c r="M54" s="106"/>
      <c r="N54" s="19"/>
      <c r="O54" s="19"/>
      <c r="P54" s="19"/>
    </row>
    <row r="55" spans="1:16" s="14" customFormat="1" ht="9.75" customHeight="1">
      <c r="A55" s="107" t="s">
        <v>75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65"/>
      <c r="M55" s="106"/>
      <c r="N55" s="19"/>
      <c r="O55" s="19"/>
      <c r="P55" s="19"/>
    </row>
    <row r="56" spans="1:16" s="14" customFormat="1" ht="9.75" customHeight="1">
      <c r="A56" s="107" t="s">
        <v>76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65"/>
      <c r="M56" s="106"/>
      <c r="N56" s="19"/>
      <c r="O56" s="19"/>
      <c r="P56" s="19"/>
    </row>
    <row r="57" spans="1:16" s="14" customFormat="1" ht="9.75" customHeight="1">
      <c r="A57" s="107" t="s">
        <v>77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65"/>
      <c r="M57" s="106"/>
      <c r="N57" s="19"/>
      <c r="O57" s="19"/>
      <c r="P57" s="19"/>
    </row>
    <row r="58" spans="1:16" s="14" customFormat="1" ht="9.75" customHeight="1">
      <c r="A58" s="107" t="s">
        <v>78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6"/>
      <c r="N58" s="65"/>
      <c r="O58" s="65"/>
      <c r="P58" s="65"/>
    </row>
    <row r="59" spans="1:16" s="14" customFormat="1" ht="12" customHeight="1">
      <c r="A59" s="107"/>
      <c r="B59" s="109"/>
      <c r="C59" s="110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65"/>
      <c r="O59" s="65"/>
      <c r="P59" s="65"/>
    </row>
    <row r="60" spans="2:16" s="14" customFormat="1" ht="12" customHeight="1">
      <c r="B60" s="104"/>
      <c r="C60" s="104"/>
      <c r="D60" s="49"/>
      <c r="E60" s="49"/>
      <c r="F60" s="49"/>
      <c r="G60" s="49"/>
      <c r="H60" s="49"/>
      <c r="I60" s="49"/>
      <c r="J60" s="49"/>
      <c r="K60" s="49"/>
      <c r="L60" s="50"/>
      <c r="M60" s="50"/>
      <c r="N60" s="65"/>
      <c r="O60" s="65"/>
      <c r="P60" s="65"/>
    </row>
    <row r="61" spans="2:16" s="14" customFormat="1" ht="12" customHeigh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65"/>
      <c r="M61" s="65"/>
      <c r="N61" s="65"/>
      <c r="O61" s="65"/>
      <c r="P61" s="65"/>
    </row>
    <row r="62" spans="1:16" s="14" customFormat="1" ht="12" customHeight="1">
      <c r="A62" s="29"/>
      <c r="B62" s="56"/>
      <c r="C62" s="109"/>
      <c r="D62" s="49"/>
      <c r="E62" s="49"/>
      <c r="F62" s="49"/>
      <c r="G62" s="49"/>
      <c r="H62" s="112"/>
      <c r="I62" s="112"/>
      <c r="J62" s="112"/>
      <c r="K62" s="112"/>
      <c r="L62" s="112"/>
      <c r="M62" s="50"/>
      <c r="N62" s="65"/>
      <c r="O62" s="65"/>
      <c r="P62" s="65"/>
    </row>
    <row r="63" spans="1:16" s="14" customFormat="1" ht="12" customHeight="1">
      <c r="A63" s="29"/>
      <c r="B63" s="15"/>
      <c r="C63" s="109"/>
      <c r="D63" s="49"/>
      <c r="E63" s="49"/>
      <c r="F63" s="49"/>
      <c r="G63" s="49"/>
      <c r="H63" s="49"/>
      <c r="I63" s="49"/>
      <c r="J63" s="49"/>
      <c r="K63" s="49"/>
      <c r="L63" s="50"/>
      <c r="M63" s="50"/>
      <c r="N63" s="65"/>
      <c r="O63" s="65"/>
      <c r="P63" s="65"/>
    </row>
    <row r="64" spans="1:16" s="14" customFormat="1" ht="12" customHeight="1">
      <c r="A64" s="29"/>
      <c r="B64" s="104"/>
      <c r="C64" s="104"/>
      <c r="D64" s="49"/>
      <c r="E64" s="49"/>
      <c r="F64" s="113"/>
      <c r="G64" s="49"/>
      <c r="H64" s="49"/>
      <c r="I64" s="49"/>
      <c r="J64" s="49"/>
      <c r="K64" s="49"/>
      <c r="L64" s="50"/>
      <c r="M64" s="50"/>
      <c r="N64" s="65"/>
      <c r="O64" s="65"/>
      <c r="P64" s="65"/>
    </row>
    <row r="65" spans="1:16" s="14" customFormat="1" ht="12" customHeight="1">
      <c r="A65" s="42"/>
      <c r="B65" s="42"/>
      <c r="C65" s="114"/>
      <c r="D65" s="44"/>
      <c r="E65" s="44"/>
      <c r="F65" s="44"/>
      <c r="G65" s="44"/>
      <c r="H65" s="44"/>
      <c r="I65" s="44"/>
      <c r="J65" s="44"/>
      <c r="K65" s="44"/>
      <c r="L65" s="78"/>
      <c r="M65" s="78"/>
      <c r="N65" s="65"/>
      <c r="O65" s="65"/>
      <c r="P65" s="65"/>
    </row>
    <row r="66" spans="1:16" s="14" customFormat="1" ht="9.75" customHeight="1">
      <c r="A66" s="51"/>
      <c r="B66" s="48"/>
      <c r="C66" s="114"/>
      <c r="D66" s="44"/>
      <c r="E66" s="44"/>
      <c r="F66" s="44"/>
      <c r="G66" s="44"/>
      <c r="H66" s="44"/>
      <c r="I66" s="44"/>
      <c r="J66" s="44"/>
      <c r="K66" s="44"/>
      <c r="L66" s="78"/>
      <c r="M66" s="78"/>
      <c r="N66" s="65"/>
      <c r="O66" s="65"/>
      <c r="P66" s="65"/>
    </row>
    <row r="67" spans="1:16" s="14" customFormat="1" ht="7.5" customHeight="1">
      <c r="A67" s="29"/>
      <c r="B67" s="104"/>
      <c r="C67" s="104"/>
      <c r="D67" s="49"/>
      <c r="E67" s="49"/>
      <c r="F67" s="49"/>
      <c r="G67" s="49"/>
      <c r="H67" s="49"/>
      <c r="I67" s="49"/>
      <c r="J67" s="49"/>
      <c r="K67" s="49"/>
      <c r="L67" s="50"/>
      <c r="M67" s="50"/>
      <c r="N67" s="65"/>
      <c r="O67" s="65"/>
      <c r="P67" s="65"/>
    </row>
    <row r="68" spans="1:16" s="14" customFormat="1" ht="10.5" customHeight="1">
      <c r="A68" s="103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65"/>
      <c r="M68" s="65"/>
      <c r="N68" s="65"/>
      <c r="O68" s="65"/>
      <c r="P68" s="65"/>
    </row>
    <row r="69" spans="13:16" s="14" customFormat="1" ht="10.5" customHeight="1">
      <c r="M69" s="65"/>
      <c r="N69" s="65"/>
      <c r="O69" s="65"/>
      <c r="P69" s="65"/>
    </row>
    <row r="70" spans="13:16" s="14" customFormat="1" ht="10.5" customHeight="1">
      <c r="M70" s="65"/>
      <c r="N70" s="65"/>
      <c r="O70" s="65"/>
      <c r="P70" s="65"/>
    </row>
    <row r="71" spans="13:16" s="14" customFormat="1" ht="10.5" customHeight="1">
      <c r="M71" s="108"/>
      <c r="N71" s="108"/>
      <c r="O71" s="108"/>
      <c r="P71" s="108"/>
    </row>
    <row r="72" spans="1:16" s="14" customFormat="1" ht="9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4:16" s="14" customFormat="1" ht="9" customHeight="1">
      <c r="N73" s="19"/>
      <c r="O73" s="19"/>
      <c r="P73" s="19"/>
    </row>
    <row r="74" spans="14:16" s="14" customFormat="1" ht="9" customHeight="1">
      <c r="N74" s="19"/>
      <c r="O74" s="19"/>
      <c r="P74" s="19"/>
    </row>
    <row r="75" spans="14:16" s="14" customFormat="1" ht="9" customHeight="1">
      <c r="N75" s="19"/>
      <c r="O75" s="19"/>
      <c r="P75" s="19"/>
    </row>
    <row r="76" spans="1:16" s="14" customFormat="1" ht="9" customHeight="1">
      <c r="A76" s="115"/>
      <c r="N76" s="19"/>
      <c r="O76" s="19"/>
      <c r="P76" s="19"/>
    </row>
    <row r="77" spans="1:16" s="14" customFormat="1" ht="9" customHeight="1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9"/>
      <c r="O77" s="19"/>
      <c r="P77" s="19"/>
    </row>
    <row r="78" spans="1:16" s="14" customFormat="1" ht="9" customHeight="1">
      <c r="A78" s="116"/>
      <c r="N78" s="19"/>
      <c r="O78" s="19"/>
      <c r="P78" s="19"/>
    </row>
    <row r="79" spans="1:16" s="14" customFormat="1" ht="9" customHeight="1">
      <c r="A79" s="117"/>
      <c r="N79" s="19"/>
      <c r="O79" s="19"/>
      <c r="P79" s="19"/>
    </row>
    <row r="80" spans="14:16" s="14" customFormat="1" ht="9" customHeight="1">
      <c r="N80" s="19"/>
      <c r="O80" s="19"/>
      <c r="P80" s="19"/>
    </row>
    <row r="81" spans="14:16" s="2" customFormat="1" ht="9" customHeight="1">
      <c r="N81" s="118"/>
      <c r="O81" s="118"/>
      <c r="P81" s="118"/>
    </row>
    <row r="82" spans="14:16" s="2" customFormat="1" ht="9" customHeight="1">
      <c r="N82" s="118"/>
      <c r="O82" s="118"/>
      <c r="P82" s="118"/>
    </row>
    <row r="83" spans="14:16" s="2" customFormat="1" ht="9" customHeight="1">
      <c r="N83" s="118"/>
      <c r="O83" s="118"/>
      <c r="P83" s="118"/>
    </row>
    <row r="84" spans="14:16" s="2" customFormat="1" ht="9" customHeight="1">
      <c r="N84" s="118"/>
      <c r="O84" s="118"/>
      <c r="P84" s="118"/>
    </row>
    <row r="85" spans="14:16" s="2" customFormat="1" ht="9" customHeight="1">
      <c r="N85" s="118"/>
      <c r="O85" s="118"/>
      <c r="P85" s="118"/>
    </row>
    <row r="86" spans="14:16" ht="9" customHeight="1">
      <c r="N86" s="3"/>
      <c r="O86" s="3"/>
      <c r="P86" s="3"/>
    </row>
    <row r="87" spans="14:16" ht="7.5" customHeight="1">
      <c r="N87" s="3"/>
      <c r="O87" s="3"/>
      <c r="P87" s="3"/>
    </row>
    <row r="88" spans="14:16" ht="7.5" customHeight="1">
      <c r="N88" s="3"/>
      <c r="O88" s="3"/>
      <c r="P88" s="3"/>
    </row>
    <row r="89" spans="14:16" ht="7.5" customHeight="1">
      <c r="N89" s="3"/>
      <c r="O89" s="3"/>
      <c r="P89" s="3"/>
    </row>
  </sheetData>
  <mergeCells count="16">
    <mergeCell ref="A3:A4"/>
    <mergeCell ref="N3:N4"/>
    <mergeCell ref="A2:P2"/>
    <mergeCell ref="C23:C24"/>
    <mergeCell ref="A34:A35"/>
    <mergeCell ref="N34:N35"/>
    <mergeCell ref="F33:H33"/>
    <mergeCell ref="C29:C30"/>
    <mergeCell ref="C25:C26"/>
    <mergeCell ref="C27:C28"/>
    <mergeCell ref="C20:C21"/>
    <mergeCell ref="C8:C9"/>
    <mergeCell ref="C11:C12"/>
    <mergeCell ref="C13:C14"/>
    <mergeCell ref="C15:C16"/>
    <mergeCell ref="C17:C18"/>
  </mergeCells>
  <printOptions/>
  <pageMargins left="0.31496062992125984" right="1.7716535433070868" top="0.5511811023622047" bottom="1.968503937007874" header="0" footer="0"/>
  <pageSetup horizontalDpi="600" verticalDpi="600" orientation="landscape" paperSize="8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sss</cp:lastModifiedBy>
  <dcterms:created xsi:type="dcterms:W3CDTF">2002-07-08T01:50:58Z</dcterms:created>
  <dcterms:modified xsi:type="dcterms:W3CDTF">2004-07-19T08:55:03Z</dcterms:modified>
  <cp:category/>
  <cp:version/>
  <cp:contentType/>
  <cp:contentStatus/>
</cp:coreProperties>
</file>