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tabRatio="599" activeTab="0"/>
  </bookViews>
  <sheets>
    <sheet name="量值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<sst xmlns="http://schemas.openxmlformats.org/spreadsheetml/2006/main" count="209" uniqueCount="105">
  <si>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</si>
  <si>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</si>
  <si>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</si>
  <si>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</si>
  <si>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</si>
  <si>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</si>
  <si>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</si>
  <si>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</si>
  <si>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</si>
  <si>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</si>
  <si>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</si>
  <si>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</si>
  <si>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</si>
  <si>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</si>
  <si>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</si>
  <si>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t xml:space="preserve">   m.t.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</si>
  <si>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</si>
  <si>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</si>
  <si>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</si>
  <si>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</si>
  <si>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</si>
  <si>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</si>
  <si>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</si>
  <si>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</si>
  <si>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 xml:space="preserve">   </t>
    </r>
    <r>
      <rPr>
        <sz val="8"/>
        <rFont val="標楷體"/>
        <family val="4"/>
      </rPr>
      <t>註：民國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年以前，其他雜糧作物不包括小麥、粟、花豆、綠豆。</t>
    </r>
  </si>
  <si>
    <t xml:space="preserve"> </t>
  </si>
  <si>
    <t xml:space="preserve">    1.  Rice</t>
  </si>
  <si>
    <t xml:space="preserve">    2.  Coarse Grain</t>
  </si>
  <si>
    <t xml:space="preserve">         Food Corn</t>
  </si>
  <si>
    <t xml:space="preserve">         Feed Corn</t>
  </si>
  <si>
    <t xml:space="preserve">         Sweet Potatoes</t>
  </si>
  <si>
    <t xml:space="preserve">         Peanuts</t>
  </si>
  <si>
    <t xml:space="preserve">         Sorghum</t>
  </si>
  <si>
    <t xml:space="preserve">    3.  Special Crops</t>
  </si>
  <si>
    <t xml:space="preserve">         Adzuki Beans</t>
  </si>
  <si>
    <t xml:space="preserve">         Soybeans</t>
  </si>
  <si>
    <t xml:space="preserve">         Sugar-cane</t>
  </si>
  <si>
    <t xml:space="preserve">         Sugar-cane (Fresh)</t>
  </si>
  <si>
    <t xml:space="preserve">         Tea</t>
  </si>
  <si>
    <t xml:space="preserve">         Tobacco</t>
  </si>
  <si>
    <t xml:space="preserve">         Sesame</t>
  </si>
  <si>
    <t xml:space="preserve">         Others</t>
  </si>
  <si>
    <t xml:space="preserve">    4.  Vegetables</t>
  </si>
  <si>
    <t xml:space="preserve">         Radishes</t>
  </si>
  <si>
    <t xml:space="preserve">         Carrots</t>
  </si>
  <si>
    <t xml:space="preserve">         Other Root Vegetables</t>
  </si>
  <si>
    <t xml:space="preserve">         Ginger</t>
  </si>
  <si>
    <t xml:space="preserve">         Taros</t>
  </si>
  <si>
    <t xml:space="preserve">         Scallion</t>
  </si>
  <si>
    <t xml:space="preserve">         Potatoes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</si>
  <si>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</si>
  <si>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Items</t>
  </si>
  <si>
    <t xml:space="preserve">I  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</si>
  <si>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</si>
  <si>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</si>
  <si>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</si>
  <si>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</si>
  <si>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農</t>
    </r>
    <r>
      <rPr>
        <sz val="8"/>
        <rFont val="標楷體"/>
        <family val="4"/>
      </rPr>
      <t>產</t>
    </r>
  </si>
  <si>
    <r>
      <t>稻米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糙米</t>
    </r>
    <r>
      <rPr>
        <sz val="8"/>
        <rFont val="Times New Roman"/>
        <family val="1"/>
      </rPr>
      <t>)</t>
    </r>
  </si>
  <si>
    <r>
      <t>雜</t>
    </r>
    <r>
      <rPr>
        <sz val="8"/>
        <rFont val="標楷體"/>
        <family val="4"/>
      </rPr>
      <t>糧</t>
    </r>
  </si>
  <si>
    <t>飼料玉米</t>
  </si>
  <si>
    <t>食用玉米</t>
  </si>
  <si>
    <r>
      <t>甘</t>
    </r>
    <r>
      <rPr>
        <sz val="8"/>
        <rFont val="標楷體"/>
        <family val="4"/>
      </rPr>
      <t>藷</t>
    </r>
  </si>
  <si>
    <r>
      <t>落花生</t>
    </r>
    <r>
      <rPr>
        <sz val="8"/>
        <rFont val="Times New Roman"/>
        <family val="1"/>
      </rPr>
      <t xml:space="preserve">       </t>
    </r>
  </si>
  <si>
    <r>
      <t>紅</t>
    </r>
    <r>
      <rPr>
        <sz val="8"/>
        <rFont val="標楷體"/>
        <family val="4"/>
      </rPr>
      <t>豆</t>
    </r>
  </si>
  <si>
    <r>
      <t>大</t>
    </r>
    <r>
      <rPr>
        <sz val="8"/>
        <rFont val="標楷體"/>
        <family val="4"/>
      </rPr>
      <t>豆</t>
    </r>
  </si>
  <si>
    <r>
      <t>其</t>
    </r>
    <r>
      <rPr>
        <sz val="8"/>
        <rFont val="標楷體"/>
        <family val="4"/>
      </rPr>
      <t>他</t>
    </r>
  </si>
  <si>
    <t>特用作物</t>
  </si>
  <si>
    <t>製糖甘蔗</t>
  </si>
  <si>
    <t>生食甘蔗</t>
  </si>
  <si>
    <t>茶</t>
  </si>
  <si>
    <r>
      <t>菸</t>
    </r>
    <r>
      <rPr>
        <sz val="8"/>
        <rFont val="標楷體"/>
        <family val="4"/>
      </rPr>
      <t>草</t>
    </r>
  </si>
  <si>
    <t>蔬菜</t>
  </si>
  <si>
    <r>
      <t>蘿</t>
    </r>
    <r>
      <rPr>
        <sz val="8"/>
        <rFont val="標楷體"/>
        <family val="4"/>
      </rPr>
      <t>蔔</t>
    </r>
  </si>
  <si>
    <t>胡蘿蔔</t>
  </si>
  <si>
    <t>其他根菜類</t>
  </si>
  <si>
    <t>薑</t>
  </si>
  <si>
    <t>芋</t>
  </si>
  <si>
    <t>蔥</t>
  </si>
  <si>
    <t>馬鈴薯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</si>
  <si>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</t>
    </r>
  </si>
  <si>
    <t xml:space="preserve"> 6.  Quantity and Value of Farm Products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</si>
  <si>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</si>
  <si>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農產品生產總值</t>
  </si>
  <si>
    <t xml:space="preserve">    I   Crop Production</t>
  </si>
  <si>
    <t xml:space="preserve">   Value of Farm Production</t>
  </si>
  <si>
    <t>高粱</t>
  </si>
  <si>
    <r>
      <t>胡</t>
    </r>
    <r>
      <rPr>
        <sz val="8"/>
        <rFont val="標楷體"/>
        <family val="4"/>
      </rPr>
      <t>麻</t>
    </r>
  </si>
  <si>
    <t xml:space="preserve">   Source :  COA, Central Taiwan Division , Fisheries Administration, Forestry Bureau .</t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</si>
  <si>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Prior to 1998,  wheat,millet,common beans,mung beans are excluded from other coarse grain crops.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</si>
  <si>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</si>
  <si>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 xml:space="preserve">    </t>
    </r>
    <r>
      <rPr>
        <sz val="7"/>
        <rFont val="Times New Roman"/>
        <family val="1"/>
      </rPr>
      <t>12     89</t>
    </r>
    <r>
      <rPr>
        <sz val="8"/>
        <rFont val="標楷體"/>
        <family val="4"/>
      </rPr>
      <t>年農業統計年報</t>
    </r>
  </si>
  <si>
    <t xml:space="preserve">AG. STATISTICS YEARBOOK 2000        13   </t>
  </si>
  <si>
    <t xml:space="preserve">      小  麥</t>
  </si>
  <si>
    <t xml:space="preserve">      粟</t>
  </si>
  <si>
    <t xml:space="preserve">      其  他</t>
  </si>
  <si>
    <t xml:space="preserve">      花  豆</t>
  </si>
  <si>
    <t xml:space="preserve">      綠  豆</t>
  </si>
  <si>
    <t xml:space="preserve">      其他豆類 </t>
  </si>
  <si>
    <t xml:space="preserve">      樹  藷</t>
  </si>
  <si>
    <t xml:space="preserve">      油菜子</t>
  </si>
  <si>
    <t xml:space="preserve">      香花作物</t>
  </si>
  <si>
    <t xml:space="preserve">    其他特用作物</t>
  </si>
  <si>
    <t>r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</si>
  <si>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  <r>
      <rPr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</si>
</sst>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  民    國    &quot;e&quot;    年   (&quot;yyyy&quot;)&quot;"/>
    <numFmt numFmtId="185" formatCode="&quot;  民    國    &quot;e&quot;    年   (&quot;yyyy&quot;)&quot;"/>
    <numFmt numFmtId="186" formatCode="#\ ###\ ##0"/>
    <numFmt numFmtId="187" formatCode="&quot;民 國  &quot;e&quot; 年 (&quot;yyyy&quot;)&quot;"/>
    <numFmt numFmtId="188" formatCode="&quot;民 國 &quot;e&quot; 年 (&quot;yyyy&quot;)&quot;"/>
    <numFmt numFmtId="189" formatCode="&quot;民國&quot;e&quot;年 (&quot;yyyy&quot;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;[Red]0.00"/>
    <numFmt numFmtId="194" formatCode="0_ "/>
    <numFmt numFmtId="195" formatCode="0_);[Red]\(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華康標楷體W5"/>
      <family val="3"/>
    </font>
    <font>
      <sz val="9"/>
      <name val="細明體"/>
      <family val="3"/>
    </font>
    <font>
      <sz val="8"/>
      <name val="華康楷書體W5"/>
      <family val="3"/>
    </font>
    <font>
      <sz val="8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2"/>
      <name val="細明體"/>
      <family val="3"/>
    </font>
    <font>
      <sz val="7.5"/>
      <name val="華康楷書體W5"/>
      <family val="3"/>
    </font>
    <font>
      <b/>
      <sz val="8"/>
      <name val="標楷體"/>
      <family val="4"/>
    </font>
    <font>
      <b/>
      <sz val="8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13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0" fontId="10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11" fillId="0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15" applyFont="1">
      <alignment/>
      <protection/>
    </xf>
    <xf numFmtId="186" fontId="16" fillId="0" borderId="0" xfId="0" applyNumberFormat="1" applyFont="1" applyFill="1" applyAlignment="1" applyProtection="1">
      <alignment horizontal="right" vertical="center"/>
      <protection locked="0"/>
    </xf>
    <xf numFmtId="186" fontId="1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4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6" fontId="10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Border="1" applyAlignment="1">
      <alignment horizontal="center" vertical="center"/>
    </xf>
    <xf numFmtId="186" fontId="18" fillId="0" borderId="0" xfId="0" applyNumberFormat="1" applyFont="1" applyFill="1" applyAlignment="1" applyProtection="1">
      <alignment/>
      <protection locked="0"/>
    </xf>
    <xf numFmtId="2" fontId="18" fillId="0" borderId="0" xfId="0" applyNumberFormat="1" applyFont="1" applyFill="1" applyAlignment="1" applyProtection="1">
      <alignment/>
      <protection locked="0"/>
    </xf>
    <xf numFmtId="186" fontId="10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Border="1" applyAlignment="1">
      <alignment horizontal="right"/>
    </xf>
    <xf numFmtId="184" fontId="1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86" fontId="16" fillId="0" borderId="0" xfId="0" applyNumberFormat="1" applyFont="1" applyFill="1" applyAlignment="1" applyProtection="1">
      <alignment/>
      <protection locked="0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 quotePrefix="1">
      <alignment horizontal="left"/>
    </xf>
    <xf numFmtId="186" fontId="16" fillId="0" borderId="0" xfId="0" applyNumberFormat="1" applyFont="1" applyFill="1" applyAlignment="1" applyProtection="1">
      <alignment horizontal="right"/>
      <protection locked="0"/>
    </xf>
    <xf numFmtId="0" fontId="6" fillId="0" borderId="3" xfId="0" applyFont="1" applyFill="1" applyBorder="1" applyAlignment="1">
      <alignment vertical="center"/>
    </xf>
    <xf numFmtId="195" fontId="16" fillId="0" borderId="0" xfId="0" applyNumberFormat="1" applyFont="1" applyFill="1" applyAlignment="1" applyProtection="1">
      <alignment/>
      <protection locked="0"/>
    </xf>
    <xf numFmtId="195" fontId="16" fillId="0" borderId="0" xfId="0" applyNumberFormat="1" applyFont="1" applyFill="1" applyAlignment="1" applyProtection="1">
      <alignment horizontal="right"/>
      <protection locked="0"/>
    </xf>
    <xf numFmtId="195" fontId="16" fillId="0" borderId="0" xfId="0" applyNumberFormat="1" applyFont="1" applyFill="1" applyAlignment="1" applyProtection="1">
      <alignment horizontal="right" vertical="center"/>
      <protection locked="0"/>
    </xf>
    <xf numFmtId="0" fontId="18" fillId="0" borderId="3" xfId="0" applyFont="1" applyFill="1" applyBorder="1" applyAlignment="1">
      <alignment horizontal="center"/>
    </xf>
    <xf numFmtId="184" fontId="7" fillId="0" borderId="9" xfId="0" applyNumberFormat="1" applyFont="1" applyFill="1" applyBorder="1" applyAlignment="1">
      <alignment horizontal="center"/>
    </xf>
    <xf numFmtId="184" fontId="10" fillId="0" borderId="9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distributed"/>
    </xf>
    <xf numFmtId="0" fontId="1" fillId="0" borderId="0" xfId="0" applyFont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84" fontId="7" fillId="0" borderId="17" xfId="0" applyNumberFormat="1" applyFont="1" applyFill="1" applyBorder="1" applyAlignment="1">
      <alignment horizontal="center"/>
    </xf>
    <xf numFmtId="186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</cellXfs>
  <cellStyles count="7">
    <cellStyle name="Normal" xfId="0"/>
    <cellStyle name="一般_26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5"/>
  <sheetViews>
    <sheetView tabSelected="1" workbookViewId="0" topLeftCell="A1">
      <selection activeCell="A2" sqref="A2:R2"/>
    </sheetView>
  </sheetViews>
  <sheetFormatPr defaultColWidth="9.00390625" defaultRowHeight="15.75"/>
  <cols>
    <col min="1" max="1" width="1.75390625" style="4" customWidth="1"/>
    <col min="2" max="3" width="2.125" style="4" customWidth="1"/>
    <col min="4" max="4" width="11.625" style="4" customWidth="1"/>
    <col min="5" max="5" width="2.00390625" style="4" customWidth="1"/>
    <col min="6" max="6" width="5.625" style="4" customWidth="1"/>
    <col min="7" max="7" width="6.75390625" style="4" hidden="1" customWidth="1"/>
    <col min="8" max="8" width="6.125" style="4" hidden="1" customWidth="1"/>
    <col min="9" max="9" width="9.00390625" style="4" hidden="1" customWidth="1"/>
    <col min="10" max="10" width="6.125" style="4" hidden="1" customWidth="1"/>
    <col min="11" max="11" width="6.75390625" style="4" customWidth="1"/>
    <col min="12" max="12" width="6.125" style="4" customWidth="1"/>
    <col min="13" max="13" width="9.00390625" style="4" bestFit="1" customWidth="1"/>
    <col min="14" max="14" width="6.125" style="4" customWidth="1"/>
    <col min="15" max="15" width="6.75390625" style="4" customWidth="1"/>
    <col min="16" max="16" width="6.125" style="4" customWidth="1"/>
    <col min="17" max="17" width="9.00390625" style="4" bestFit="1" customWidth="1"/>
    <col min="18" max="18" width="6.125" style="4" customWidth="1"/>
    <col min="19" max="19" width="15.625" style="4" customWidth="1"/>
    <col min="20" max="20" width="6.75390625" style="4" customWidth="1"/>
    <col min="21" max="21" width="6.625" style="4" customWidth="1"/>
    <col min="22" max="22" width="8.875" style="4" customWidth="1"/>
    <col min="23" max="23" width="6.125" style="4" customWidth="1"/>
    <col min="24" max="24" width="6.75390625" style="4" customWidth="1"/>
    <col min="25" max="25" width="6.625" style="4" customWidth="1"/>
    <col min="26" max="26" width="9.00390625" style="4" customWidth="1"/>
    <col min="27" max="27" width="9.50390625" style="4" customWidth="1"/>
    <col min="28" max="28" width="5.625" style="4" customWidth="1"/>
    <col min="29" max="29" width="17.625" style="4" customWidth="1"/>
    <col min="30" max="16384" width="8.75390625" style="4" customWidth="1"/>
  </cols>
  <sheetData>
    <row r="1" spans="1:42" s="5" customFormat="1" ht="10.5" customHeight="1">
      <c r="A1" s="3" t="s">
        <v>91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4"/>
      <c r="V1" s="43"/>
      <c r="AB1" s="43"/>
      <c r="AC1" s="44" t="s">
        <v>92</v>
      </c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30" ht="27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2"/>
      <c r="T2" s="100" t="s">
        <v>81</v>
      </c>
      <c r="U2" s="100"/>
      <c r="V2" s="100"/>
      <c r="W2" s="100"/>
      <c r="X2" s="100"/>
      <c r="Y2" s="100"/>
      <c r="Z2" s="100"/>
      <c r="AA2" s="100"/>
      <c r="AB2" s="100"/>
      <c r="AC2" s="100"/>
      <c r="AD2" s="7"/>
    </row>
    <row r="3" spans="4:30" ht="18" customHeight="1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7"/>
    </row>
    <row r="4" spans="4:30" ht="10.5" customHeight="1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1:30" s="6" customFormat="1" ht="18" customHeight="1">
      <c r="A5" s="51"/>
      <c r="B5" s="51"/>
      <c r="C5" s="51"/>
      <c r="D5" s="13"/>
      <c r="E5" s="54"/>
      <c r="F5" s="1" t="s">
        <v>16</v>
      </c>
      <c r="G5" s="108" t="s">
        <v>53</v>
      </c>
      <c r="H5" s="98"/>
      <c r="I5" s="98"/>
      <c r="J5" s="99"/>
      <c r="K5" s="108" t="s">
        <v>56</v>
      </c>
      <c r="L5" s="98"/>
      <c r="M5" s="98"/>
      <c r="N5" s="99"/>
      <c r="O5" s="97" t="s">
        <v>55</v>
      </c>
      <c r="P5" s="98"/>
      <c r="Q5" s="98"/>
      <c r="R5" s="99"/>
      <c r="S5" s="82"/>
      <c r="T5" s="97" t="s">
        <v>54</v>
      </c>
      <c r="U5" s="98"/>
      <c r="V5" s="98"/>
      <c r="W5" s="99"/>
      <c r="X5" s="97" t="s">
        <v>90</v>
      </c>
      <c r="Y5" s="98"/>
      <c r="Z5" s="98"/>
      <c r="AA5" s="99"/>
      <c r="AB5" s="11" t="s">
        <v>1</v>
      </c>
      <c r="AC5" s="12"/>
      <c r="AD5" s="13"/>
    </row>
    <row r="6" spans="1:30" s="6" customFormat="1" ht="4.5" customHeight="1">
      <c r="A6" s="13"/>
      <c r="B6" s="13"/>
      <c r="C6" s="13"/>
      <c r="D6" s="13"/>
      <c r="E6" s="10"/>
      <c r="F6" s="14"/>
      <c r="G6" s="15"/>
      <c r="H6" s="15"/>
      <c r="I6" s="15"/>
      <c r="J6" s="16"/>
      <c r="K6" s="15"/>
      <c r="L6" s="15"/>
      <c r="M6" s="15"/>
      <c r="N6" s="16"/>
      <c r="O6" s="15"/>
      <c r="P6" s="15"/>
      <c r="Q6" s="15"/>
      <c r="R6" s="16"/>
      <c r="S6" s="13"/>
      <c r="T6" s="15"/>
      <c r="U6" s="15"/>
      <c r="V6" s="15"/>
      <c r="W6" s="16"/>
      <c r="X6" s="13"/>
      <c r="Y6" s="13"/>
      <c r="Z6" s="13"/>
      <c r="AA6" s="16"/>
      <c r="AB6" s="13"/>
      <c r="AC6" s="12"/>
      <c r="AD6" s="13"/>
    </row>
    <row r="7" spans="1:30" s="6" customFormat="1" ht="14.25" customHeight="1">
      <c r="A7" s="105" t="s">
        <v>50</v>
      </c>
      <c r="B7" s="106"/>
      <c r="C7" s="106"/>
      <c r="D7" s="106"/>
      <c r="E7" s="107"/>
      <c r="F7" s="14"/>
      <c r="G7" s="1" t="s">
        <v>17</v>
      </c>
      <c r="H7" s="1" t="s">
        <v>18</v>
      </c>
      <c r="I7" s="17" t="s">
        <v>82</v>
      </c>
      <c r="J7" s="1" t="s">
        <v>19</v>
      </c>
      <c r="K7" s="1" t="s">
        <v>17</v>
      </c>
      <c r="L7" s="1" t="s">
        <v>18</v>
      </c>
      <c r="M7" s="17" t="s">
        <v>104</v>
      </c>
      <c r="N7" s="1" t="s">
        <v>20</v>
      </c>
      <c r="O7" s="1" t="s">
        <v>17</v>
      </c>
      <c r="P7" s="1" t="s">
        <v>18</v>
      </c>
      <c r="Q7" s="17" t="s">
        <v>104</v>
      </c>
      <c r="R7" s="1" t="s">
        <v>19</v>
      </c>
      <c r="S7" s="83"/>
      <c r="T7" s="1" t="s">
        <v>17</v>
      </c>
      <c r="U7" s="1" t="s">
        <v>18</v>
      </c>
      <c r="V7" s="17" t="s">
        <v>104</v>
      </c>
      <c r="W7" s="1" t="s">
        <v>20</v>
      </c>
      <c r="X7" s="86" t="s">
        <v>17</v>
      </c>
      <c r="Y7" s="74" t="s">
        <v>18</v>
      </c>
      <c r="Z7" s="73" t="s">
        <v>82</v>
      </c>
      <c r="AA7" s="1" t="s">
        <v>20</v>
      </c>
      <c r="AB7" s="18" t="s">
        <v>2</v>
      </c>
      <c r="AC7" s="55" t="s">
        <v>51</v>
      </c>
      <c r="AD7" s="13"/>
    </row>
    <row r="8" spans="1:30" s="6" customFormat="1" ht="11.25">
      <c r="A8" s="13"/>
      <c r="B8" s="13"/>
      <c r="C8" s="13"/>
      <c r="D8" s="13"/>
      <c r="E8" s="10"/>
      <c r="F8" s="14"/>
      <c r="G8" s="19" t="s">
        <v>2</v>
      </c>
      <c r="H8" s="20"/>
      <c r="I8" s="20"/>
      <c r="J8" s="19" t="s">
        <v>3</v>
      </c>
      <c r="K8" s="19" t="s">
        <v>2</v>
      </c>
      <c r="L8" s="21"/>
      <c r="M8" s="21"/>
      <c r="N8" s="19" t="s">
        <v>3</v>
      </c>
      <c r="O8" s="22" t="s">
        <v>2</v>
      </c>
      <c r="P8" s="20"/>
      <c r="Q8" s="20"/>
      <c r="R8" s="19" t="s">
        <v>3</v>
      </c>
      <c r="S8" s="84"/>
      <c r="T8" s="19" t="s">
        <v>2</v>
      </c>
      <c r="U8" s="20"/>
      <c r="V8" s="20"/>
      <c r="W8" s="19" t="s">
        <v>3</v>
      </c>
      <c r="X8" s="87" t="s">
        <v>2</v>
      </c>
      <c r="Y8" s="20"/>
      <c r="Z8" s="20"/>
      <c r="AA8" s="19" t="s">
        <v>3</v>
      </c>
      <c r="AB8" s="23" t="s">
        <v>4</v>
      </c>
      <c r="AC8" s="13"/>
      <c r="AD8" s="13"/>
    </row>
    <row r="9" spans="1:30" s="6" customFormat="1" ht="9" customHeight="1">
      <c r="A9" s="13"/>
      <c r="B9" s="13"/>
      <c r="C9" s="13"/>
      <c r="D9" s="13"/>
      <c r="E9" s="10"/>
      <c r="F9" s="1" t="s">
        <v>21</v>
      </c>
      <c r="G9" s="22" t="s">
        <v>4</v>
      </c>
      <c r="H9" s="22" t="s">
        <v>5</v>
      </c>
      <c r="I9" s="22" t="s">
        <v>6</v>
      </c>
      <c r="J9" s="22" t="s">
        <v>7</v>
      </c>
      <c r="K9" s="22" t="s">
        <v>4</v>
      </c>
      <c r="L9" s="22" t="s">
        <v>8</v>
      </c>
      <c r="M9" s="22" t="s">
        <v>9</v>
      </c>
      <c r="N9" s="22" t="s">
        <v>10</v>
      </c>
      <c r="O9" s="22" t="s">
        <v>4</v>
      </c>
      <c r="P9" s="22" t="s">
        <v>5</v>
      </c>
      <c r="Q9" s="22" t="s">
        <v>6</v>
      </c>
      <c r="R9" s="22" t="s">
        <v>7</v>
      </c>
      <c r="S9" s="85"/>
      <c r="T9" s="22" t="s">
        <v>4</v>
      </c>
      <c r="U9" s="22" t="s">
        <v>8</v>
      </c>
      <c r="V9" s="22" t="s">
        <v>9</v>
      </c>
      <c r="W9" s="22" t="s">
        <v>10</v>
      </c>
      <c r="X9" s="22" t="s">
        <v>4</v>
      </c>
      <c r="Y9" s="22" t="s">
        <v>8</v>
      </c>
      <c r="Z9" s="22" t="s">
        <v>9</v>
      </c>
      <c r="AA9" s="22" t="s">
        <v>10</v>
      </c>
      <c r="AB9" s="24"/>
      <c r="AC9" s="13"/>
      <c r="AD9" s="13"/>
    </row>
    <row r="10" spans="1:30" s="28" customFormat="1" ht="3.75" customHeight="1">
      <c r="A10" s="29"/>
      <c r="B10" s="29"/>
      <c r="C10" s="29"/>
      <c r="D10" s="29"/>
      <c r="E10" s="25"/>
      <c r="F10" s="26"/>
      <c r="G10" s="26"/>
      <c r="H10" s="26"/>
      <c r="I10" s="26"/>
      <c r="J10" s="27"/>
      <c r="K10" s="26"/>
      <c r="L10" s="26"/>
      <c r="M10" s="26"/>
      <c r="N10" s="27"/>
      <c r="O10" s="26"/>
      <c r="P10" s="26"/>
      <c r="Q10" s="26"/>
      <c r="R10" s="27"/>
      <c r="S10" s="11"/>
      <c r="T10" s="26"/>
      <c r="U10" s="26"/>
      <c r="V10" s="26"/>
      <c r="W10" s="27"/>
      <c r="X10" s="26"/>
      <c r="Y10" s="26"/>
      <c r="Z10" s="26"/>
      <c r="AA10" s="27"/>
      <c r="AB10" s="25"/>
      <c r="AC10" s="29"/>
      <c r="AD10" s="30"/>
    </row>
    <row r="11" spans="4:30" s="32" customFormat="1" ht="9.75" customHeight="1">
      <c r="D11" s="35"/>
      <c r="E11" s="31"/>
      <c r="H11" s="33" t="s">
        <v>22</v>
      </c>
      <c r="I11" s="2" t="s">
        <v>11</v>
      </c>
      <c r="J11" s="33" t="s">
        <v>12</v>
      </c>
      <c r="L11" s="33" t="s">
        <v>22</v>
      </c>
      <c r="M11" s="2" t="s">
        <v>11</v>
      </c>
      <c r="N11" s="33" t="s">
        <v>12</v>
      </c>
      <c r="P11" s="33" t="s">
        <v>22</v>
      </c>
      <c r="Q11" s="2" t="s">
        <v>11</v>
      </c>
      <c r="R11" s="33" t="s">
        <v>12</v>
      </c>
      <c r="S11" s="81"/>
      <c r="U11" s="33" t="s">
        <v>22</v>
      </c>
      <c r="V11" s="2" t="s">
        <v>11</v>
      </c>
      <c r="W11" s="33" t="s">
        <v>12</v>
      </c>
      <c r="Y11" s="33" t="s">
        <v>22</v>
      </c>
      <c r="Z11" s="2" t="s">
        <v>11</v>
      </c>
      <c r="AA11" s="33" t="s">
        <v>12</v>
      </c>
      <c r="AB11" s="33"/>
      <c r="AC11" s="34"/>
      <c r="AD11" s="35"/>
    </row>
    <row r="12" spans="4:30" s="32" customFormat="1" ht="8.25" customHeight="1">
      <c r="D12" s="35"/>
      <c r="E12" s="31"/>
      <c r="H12" s="33" t="s">
        <v>13</v>
      </c>
      <c r="I12" s="33" t="s">
        <v>14</v>
      </c>
      <c r="J12" s="33"/>
      <c r="L12" s="33" t="s">
        <v>13</v>
      </c>
      <c r="M12" s="33" t="s">
        <v>14</v>
      </c>
      <c r="N12" s="33"/>
      <c r="P12" s="33" t="s">
        <v>13</v>
      </c>
      <c r="Q12" s="33" t="s">
        <v>14</v>
      </c>
      <c r="R12" s="33"/>
      <c r="S12" s="33"/>
      <c r="U12" s="33" t="s">
        <v>13</v>
      </c>
      <c r="V12" s="33" t="s">
        <v>14</v>
      </c>
      <c r="W12" s="33"/>
      <c r="Y12" s="33" t="s">
        <v>13</v>
      </c>
      <c r="Z12" s="33" t="s">
        <v>14</v>
      </c>
      <c r="AA12" s="33"/>
      <c r="AB12" s="33"/>
      <c r="AC12" s="34"/>
      <c r="AD12" s="35"/>
    </row>
    <row r="13" spans="2:50" s="6" customFormat="1" ht="15.75" customHeight="1">
      <c r="B13" s="101" t="s">
        <v>83</v>
      </c>
      <c r="C13" s="102"/>
      <c r="D13" s="102"/>
      <c r="E13" s="96" t="s">
        <v>103</v>
      </c>
      <c r="F13" s="71"/>
      <c r="G13" s="77"/>
      <c r="H13" s="77"/>
      <c r="I13" s="77" t="e">
        <f>I15+#REF!+#REF!+#REF!</f>
        <v>#REF!</v>
      </c>
      <c r="J13" s="78" t="e">
        <f>I13/I$13*100</f>
        <v>#REF!</v>
      </c>
      <c r="K13" s="77"/>
      <c r="L13" s="77"/>
      <c r="M13" s="77">
        <v>379036637</v>
      </c>
      <c r="N13" s="78">
        <f>M13/M$13*100</f>
        <v>100</v>
      </c>
      <c r="O13" s="77"/>
      <c r="P13" s="77"/>
      <c r="Q13" s="77">
        <v>375286941</v>
      </c>
      <c r="R13" s="78">
        <f>Q13/Q$13*100</f>
        <v>100</v>
      </c>
      <c r="S13" s="78"/>
      <c r="T13" s="77"/>
      <c r="U13" s="77"/>
      <c r="V13" s="77">
        <v>391481223</v>
      </c>
      <c r="W13" s="78">
        <f>V13/V$13*100</f>
        <v>100</v>
      </c>
      <c r="X13" s="78"/>
      <c r="Y13" s="78"/>
      <c r="Z13" s="77">
        <v>364397211</v>
      </c>
      <c r="AA13" s="78">
        <f>Z13/Z$13*100</f>
        <v>100</v>
      </c>
      <c r="AB13" s="71"/>
      <c r="AC13" s="72" t="s">
        <v>85</v>
      </c>
      <c r="AD13" s="60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4:50" s="6" customFormat="1" ht="15.75" customHeight="1">
      <c r="D14" s="49"/>
      <c r="E14" s="46"/>
      <c r="F14" s="59"/>
      <c r="G14" s="79"/>
      <c r="H14" s="79"/>
      <c r="I14" s="79"/>
      <c r="J14" s="80"/>
      <c r="K14" s="79"/>
      <c r="L14" s="79"/>
      <c r="M14" s="79"/>
      <c r="N14" s="80"/>
      <c r="O14" s="79"/>
      <c r="P14" s="79"/>
      <c r="Q14" s="79"/>
      <c r="R14" s="80"/>
      <c r="S14" s="80"/>
      <c r="T14" s="79"/>
      <c r="U14" s="79"/>
      <c r="V14" s="79"/>
      <c r="W14" s="80"/>
      <c r="X14" s="80"/>
      <c r="Y14" s="80"/>
      <c r="Z14" s="79"/>
      <c r="AA14" s="80"/>
      <c r="AB14" s="59"/>
      <c r="AC14" s="58"/>
      <c r="AD14" s="60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2:50" s="6" customFormat="1" ht="15.75" customHeight="1">
      <c r="B15" s="53" t="s">
        <v>52</v>
      </c>
      <c r="C15" s="103" t="s">
        <v>57</v>
      </c>
      <c r="D15" s="104"/>
      <c r="E15" s="46"/>
      <c r="F15" s="59"/>
      <c r="G15" s="79"/>
      <c r="H15" s="79" t="s">
        <v>25</v>
      </c>
      <c r="I15" s="79" t="e">
        <f>I17+I19+I29+I37+#REF!+#REF!+#REF!</f>
        <v>#REF!</v>
      </c>
      <c r="J15" s="80" t="e">
        <f>I15/$I$13*100</f>
        <v>#REF!</v>
      </c>
      <c r="K15" s="79"/>
      <c r="L15" s="79" t="s">
        <v>25</v>
      </c>
      <c r="M15" s="79">
        <v>173744104</v>
      </c>
      <c r="N15" s="80">
        <f aca="true" t="shared" si="0" ref="N15:N44">M15/M$13*100</f>
        <v>45.83834042406829</v>
      </c>
      <c r="O15" s="79"/>
      <c r="P15" s="79" t="s">
        <v>25</v>
      </c>
      <c r="Q15" s="79">
        <v>163618674</v>
      </c>
      <c r="R15" s="80">
        <f aca="true" t="shared" si="1" ref="R15:R44">Q15/Q$13*100</f>
        <v>43.59828603788268</v>
      </c>
      <c r="S15" s="80"/>
      <c r="T15" s="79"/>
      <c r="U15" s="79" t="s">
        <v>25</v>
      </c>
      <c r="V15" s="79">
        <v>170523785</v>
      </c>
      <c r="W15" s="80">
        <f aca="true" t="shared" si="2" ref="W15:W44">V15/V$13*100</f>
        <v>43.558611494375555</v>
      </c>
      <c r="X15" s="80"/>
      <c r="Y15" s="80"/>
      <c r="Z15" s="79">
        <v>165214487</v>
      </c>
      <c r="AA15" s="80">
        <f aca="true" t="shared" si="3" ref="AA15:AA44">Z15/Z$13*100</f>
        <v>45.33911951373305</v>
      </c>
      <c r="AB15" s="59"/>
      <c r="AC15" s="58" t="s">
        <v>84</v>
      </c>
      <c r="AD15" s="60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4:50" s="6" customFormat="1" ht="15.75" customHeight="1">
      <c r="D16" s="49"/>
      <c r="E16" s="46"/>
      <c r="F16" s="59"/>
      <c r="G16" s="79"/>
      <c r="H16" s="79"/>
      <c r="I16" s="79"/>
      <c r="J16" s="80"/>
      <c r="K16" s="79"/>
      <c r="L16" s="79"/>
      <c r="M16" s="79"/>
      <c r="N16" s="80"/>
      <c r="O16" s="79"/>
      <c r="P16" s="79"/>
      <c r="Q16" s="79"/>
      <c r="R16" s="80"/>
      <c r="S16" s="80"/>
      <c r="T16" s="79"/>
      <c r="U16" s="79"/>
      <c r="V16" s="79"/>
      <c r="W16" s="80"/>
      <c r="X16" s="80"/>
      <c r="Y16" s="80"/>
      <c r="Z16" s="80"/>
      <c r="AA16" s="80"/>
      <c r="AB16" s="59"/>
      <c r="AC16" s="58"/>
      <c r="AD16" s="60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3:50" s="6" customFormat="1" ht="15.75" customHeight="1">
      <c r="C17" s="53">
        <v>1</v>
      </c>
      <c r="D17" s="52" t="s">
        <v>58</v>
      </c>
      <c r="E17" s="46"/>
      <c r="F17" s="40" t="s">
        <v>23</v>
      </c>
      <c r="G17" s="79">
        <v>1577289</v>
      </c>
      <c r="H17" s="79">
        <v>24333.044229687777</v>
      </c>
      <c r="I17" s="79">
        <v>38380243</v>
      </c>
      <c r="J17" s="80" t="e">
        <f>I17/$I$13*100</f>
        <v>#REF!</v>
      </c>
      <c r="K17" s="79">
        <v>1662733</v>
      </c>
      <c r="L17" s="79">
        <v>22649.17999462331</v>
      </c>
      <c r="M17" s="79">
        <v>37659539</v>
      </c>
      <c r="N17" s="80">
        <f t="shared" si="0"/>
        <v>9.935593376426038</v>
      </c>
      <c r="O17" s="79">
        <v>1489391.5210099998</v>
      </c>
      <c r="P17" s="79">
        <v>23522.190442068983</v>
      </c>
      <c r="Q17" s="79">
        <v>35033759</v>
      </c>
      <c r="R17" s="80">
        <f t="shared" si="1"/>
        <v>9.335192667948442</v>
      </c>
      <c r="S17" s="80"/>
      <c r="T17" s="79">
        <v>1558593.791</v>
      </c>
      <c r="U17" s="79">
        <v>23597.60908350751</v>
      </c>
      <c r="V17" s="79">
        <v>36779170</v>
      </c>
      <c r="W17" s="80">
        <f t="shared" si="2"/>
        <v>9.394874604241236</v>
      </c>
      <c r="X17" s="79">
        <v>1540122</v>
      </c>
      <c r="Y17" s="79">
        <v>22510.910823947714</v>
      </c>
      <c r="Z17" s="79">
        <v>34669549</v>
      </c>
      <c r="AA17" s="80">
        <f t="shared" si="3"/>
        <v>9.51421908659998</v>
      </c>
      <c r="AB17" s="36" t="s">
        <v>15</v>
      </c>
      <c r="AC17" s="56" t="s">
        <v>26</v>
      </c>
      <c r="AD17" s="60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4:50" s="6" customFormat="1" ht="15.75" customHeight="1">
      <c r="D18" s="49"/>
      <c r="E18" s="46"/>
      <c r="F18" s="40"/>
      <c r="G18" s="79"/>
      <c r="H18" s="79"/>
      <c r="I18" s="79"/>
      <c r="J18" s="80"/>
      <c r="K18" s="79"/>
      <c r="L18" s="79"/>
      <c r="M18" s="79"/>
      <c r="N18" s="80"/>
      <c r="O18" s="79"/>
      <c r="P18" s="79"/>
      <c r="Q18" s="79"/>
      <c r="R18" s="80"/>
      <c r="S18" s="80"/>
      <c r="T18" s="79"/>
      <c r="U18" s="79"/>
      <c r="V18" s="79"/>
      <c r="W18" s="80"/>
      <c r="X18" s="80"/>
      <c r="Y18" s="80"/>
      <c r="Z18" s="80"/>
      <c r="AA18" s="80"/>
      <c r="AB18" s="36"/>
      <c r="AC18" s="56"/>
      <c r="AD18" s="60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2:50" s="6" customFormat="1" ht="15.75" customHeight="1">
      <c r="B19" s="53"/>
      <c r="C19" s="53">
        <v>2</v>
      </c>
      <c r="D19" s="52" t="s">
        <v>59</v>
      </c>
      <c r="E19" s="46"/>
      <c r="F19" s="59"/>
      <c r="G19" s="79"/>
      <c r="H19" s="79"/>
      <c r="I19" s="79">
        <f>SUM(I20:I27)</f>
        <v>12977915</v>
      </c>
      <c r="J19" s="80" t="e">
        <f aca="true" t="shared" si="4" ref="J19:J27">I19/$I$13*100</f>
        <v>#REF!</v>
      </c>
      <c r="K19" s="79"/>
      <c r="L19" s="79"/>
      <c r="M19" s="79">
        <f>SUM(M20:M27)</f>
        <v>12034368.2</v>
      </c>
      <c r="N19" s="80">
        <f t="shared" si="0"/>
        <v>3.1749881212670217</v>
      </c>
      <c r="O19" s="79"/>
      <c r="P19" s="79"/>
      <c r="Q19" s="79">
        <f>SUM(Q20:Q27)</f>
        <v>9565114.5</v>
      </c>
      <c r="R19" s="80">
        <f t="shared" si="1"/>
        <v>2.548746959996138</v>
      </c>
      <c r="S19" s="80"/>
      <c r="T19" s="79"/>
      <c r="U19" s="79"/>
      <c r="V19" s="79">
        <f>SUM(V20:V27)</f>
        <v>8979942.6</v>
      </c>
      <c r="W19" s="80">
        <f t="shared" si="2"/>
        <v>2.293837372629236</v>
      </c>
      <c r="X19" s="80"/>
      <c r="Y19" s="80"/>
      <c r="Z19" s="79">
        <f>SUM(Z20:Z27)</f>
        <v>9050449.1</v>
      </c>
      <c r="AA19" s="80">
        <f t="shared" si="3"/>
        <v>2.483676830336662</v>
      </c>
      <c r="AB19" s="36"/>
      <c r="AC19" s="56" t="s">
        <v>27</v>
      </c>
      <c r="AD19" s="60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4:50" s="6" customFormat="1" ht="15.75" customHeight="1">
      <c r="D20" s="52" t="s">
        <v>60</v>
      </c>
      <c r="E20" s="46"/>
      <c r="F20" s="40" t="s">
        <v>23</v>
      </c>
      <c r="G20" s="79">
        <v>272522</v>
      </c>
      <c r="H20" s="79">
        <v>15000</v>
      </c>
      <c r="I20" s="79">
        <v>4087830</v>
      </c>
      <c r="J20" s="80" t="e">
        <f t="shared" si="4"/>
        <v>#REF!</v>
      </c>
      <c r="K20" s="79">
        <v>219375</v>
      </c>
      <c r="L20" s="79">
        <v>15000</v>
      </c>
      <c r="M20" s="79">
        <v>3290625</v>
      </c>
      <c r="N20" s="80">
        <f t="shared" si="0"/>
        <v>0.8681548638792931</v>
      </c>
      <c r="O20" s="79">
        <v>120152</v>
      </c>
      <c r="P20" s="79">
        <v>15000</v>
      </c>
      <c r="Q20" s="79">
        <v>1802280</v>
      </c>
      <c r="R20" s="80">
        <f t="shared" si="1"/>
        <v>0.4802405314710911</v>
      </c>
      <c r="S20" s="80"/>
      <c r="T20" s="79">
        <v>88994</v>
      </c>
      <c r="U20" s="79">
        <v>15000</v>
      </c>
      <c r="V20" s="79">
        <v>1334910</v>
      </c>
      <c r="W20" s="80">
        <f t="shared" si="2"/>
        <v>0.34098953450955166</v>
      </c>
      <c r="X20" s="79">
        <v>72672</v>
      </c>
      <c r="Y20" s="79">
        <v>15000</v>
      </c>
      <c r="Z20" s="79">
        <v>1090080</v>
      </c>
      <c r="AA20" s="80">
        <f t="shared" si="3"/>
        <v>0.29914608759176264</v>
      </c>
      <c r="AB20" s="36" t="s">
        <v>15</v>
      </c>
      <c r="AC20" s="56" t="s">
        <v>28</v>
      </c>
      <c r="AD20" s="60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4:50" s="6" customFormat="1" ht="15.75" customHeight="1">
      <c r="D21" s="52" t="s">
        <v>61</v>
      </c>
      <c r="E21" s="46"/>
      <c r="F21" s="40" t="s">
        <v>23</v>
      </c>
      <c r="G21" s="79">
        <v>122890</v>
      </c>
      <c r="H21" s="79">
        <v>15000</v>
      </c>
      <c r="I21" s="79">
        <v>1843350</v>
      </c>
      <c r="J21" s="80" t="e">
        <f t="shared" si="4"/>
        <v>#REF!</v>
      </c>
      <c r="K21" s="79">
        <v>118242</v>
      </c>
      <c r="L21" s="79">
        <v>15000</v>
      </c>
      <c r="M21" s="79">
        <v>1773630</v>
      </c>
      <c r="N21" s="80">
        <f t="shared" si="0"/>
        <v>0.4679310195547139</v>
      </c>
      <c r="O21" s="79">
        <v>123460</v>
      </c>
      <c r="P21" s="79">
        <v>15500</v>
      </c>
      <c r="Q21" s="79">
        <v>1913630</v>
      </c>
      <c r="R21" s="80">
        <f t="shared" si="1"/>
        <v>0.5099111615503829</v>
      </c>
      <c r="S21" s="80"/>
      <c r="T21" s="79">
        <v>112201</v>
      </c>
      <c r="U21" s="79">
        <v>15700</v>
      </c>
      <c r="V21" s="79">
        <v>1761555.7</v>
      </c>
      <c r="W21" s="80">
        <f t="shared" si="2"/>
        <v>0.4499719517837513</v>
      </c>
      <c r="X21" s="79">
        <v>105643</v>
      </c>
      <c r="Y21" s="79">
        <v>15900</v>
      </c>
      <c r="Z21" s="79">
        <v>1679723.7</v>
      </c>
      <c r="AA21" s="80">
        <f t="shared" si="3"/>
        <v>0.4609595379147948</v>
      </c>
      <c r="AB21" s="36" t="s">
        <v>15</v>
      </c>
      <c r="AC21" s="56" t="s">
        <v>29</v>
      </c>
      <c r="AD21" s="60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4:50" s="6" customFormat="1" ht="15.75" customHeight="1">
      <c r="D22" s="52" t="s">
        <v>62</v>
      </c>
      <c r="E22" s="46"/>
      <c r="F22" s="40" t="s">
        <v>23</v>
      </c>
      <c r="G22" s="79">
        <v>203870</v>
      </c>
      <c r="H22" s="79">
        <v>8500</v>
      </c>
      <c r="I22" s="79">
        <v>1732895</v>
      </c>
      <c r="J22" s="80" t="e">
        <f t="shared" si="4"/>
        <v>#REF!</v>
      </c>
      <c r="K22" s="79">
        <v>207773</v>
      </c>
      <c r="L22" s="79">
        <v>8500</v>
      </c>
      <c r="M22" s="79">
        <v>1766070.5</v>
      </c>
      <c r="N22" s="80">
        <f t="shared" si="0"/>
        <v>0.46593662131927366</v>
      </c>
      <c r="O22" s="79">
        <v>187238</v>
      </c>
      <c r="P22" s="79">
        <v>9000</v>
      </c>
      <c r="Q22" s="79">
        <v>1685142</v>
      </c>
      <c r="R22" s="80">
        <f t="shared" si="1"/>
        <v>0.44902761484578274</v>
      </c>
      <c r="S22" s="80"/>
      <c r="T22" s="79">
        <v>218584</v>
      </c>
      <c r="U22" s="79">
        <v>9000</v>
      </c>
      <c r="V22" s="79">
        <v>1967256</v>
      </c>
      <c r="W22" s="80">
        <f t="shared" si="2"/>
        <v>0.5025160555401657</v>
      </c>
      <c r="X22" s="79">
        <v>197837</v>
      </c>
      <c r="Y22" s="79">
        <v>9600</v>
      </c>
      <c r="Z22" s="79">
        <v>1899235.2</v>
      </c>
      <c r="AA22" s="80">
        <f t="shared" si="3"/>
        <v>0.5211991592328625</v>
      </c>
      <c r="AB22" s="36" t="s">
        <v>15</v>
      </c>
      <c r="AC22" s="56" t="s">
        <v>30</v>
      </c>
      <c r="AD22" s="60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4:50" s="6" customFormat="1" ht="15.75" customHeight="1">
      <c r="D23" s="52" t="s">
        <v>63</v>
      </c>
      <c r="E23" s="46"/>
      <c r="F23" s="40" t="s">
        <v>23</v>
      </c>
      <c r="G23" s="79">
        <v>79918</v>
      </c>
      <c r="H23" s="79">
        <v>44000</v>
      </c>
      <c r="I23" s="79">
        <v>3516392</v>
      </c>
      <c r="J23" s="80" t="e">
        <f t="shared" si="4"/>
        <v>#REF!</v>
      </c>
      <c r="K23" s="79">
        <v>84185</v>
      </c>
      <c r="L23" s="79">
        <v>44000</v>
      </c>
      <c r="M23" s="79">
        <v>3704140</v>
      </c>
      <c r="N23" s="80">
        <f t="shared" si="0"/>
        <v>0.9772511779646251</v>
      </c>
      <c r="O23" s="79">
        <v>68325</v>
      </c>
      <c r="P23" s="79">
        <v>44000</v>
      </c>
      <c r="Q23" s="79">
        <v>3006300</v>
      </c>
      <c r="R23" s="80">
        <f t="shared" si="1"/>
        <v>0.8010670427245162</v>
      </c>
      <c r="S23" s="80"/>
      <c r="T23" s="79">
        <v>67157</v>
      </c>
      <c r="U23" s="79">
        <v>44500</v>
      </c>
      <c r="V23" s="79">
        <v>2988486.5</v>
      </c>
      <c r="W23" s="80">
        <f t="shared" si="2"/>
        <v>0.7633792694062366</v>
      </c>
      <c r="X23" s="79">
        <v>79127</v>
      </c>
      <c r="Y23" s="79">
        <v>45500</v>
      </c>
      <c r="Z23" s="79">
        <v>3600278.5</v>
      </c>
      <c r="AA23" s="80">
        <f t="shared" si="3"/>
        <v>0.9880093456587955</v>
      </c>
      <c r="AB23" s="36" t="s">
        <v>15</v>
      </c>
      <c r="AC23" s="56" t="s">
        <v>31</v>
      </c>
      <c r="AD23" s="60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</row>
    <row r="24" spans="4:50" s="6" customFormat="1" ht="15.75" customHeight="1">
      <c r="D24" s="52" t="s">
        <v>86</v>
      </c>
      <c r="E24" s="46"/>
      <c r="F24" s="40" t="s">
        <v>23</v>
      </c>
      <c r="G24" s="79">
        <v>66755</v>
      </c>
      <c r="H24" s="79">
        <v>14000</v>
      </c>
      <c r="I24" s="79">
        <v>934570</v>
      </c>
      <c r="J24" s="80" t="e">
        <f t="shared" si="4"/>
        <v>#REF!</v>
      </c>
      <c r="K24" s="79">
        <v>57175</v>
      </c>
      <c r="L24" s="79">
        <v>14000</v>
      </c>
      <c r="M24" s="79">
        <v>800450</v>
      </c>
      <c r="N24" s="80">
        <f t="shared" si="0"/>
        <v>0.21118011344111837</v>
      </c>
      <c r="O24" s="79">
        <v>43771</v>
      </c>
      <c r="P24" s="79">
        <v>14000</v>
      </c>
      <c r="Q24" s="79">
        <v>612794</v>
      </c>
      <c r="R24" s="80">
        <f t="shared" si="1"/>
        <v>0.163286790200355</v>
      </c>
      <c r="S24" s="80"/>
      <c r="T24" s="79">
        <v>33579</v>
      </c>
      <c r="U24" s="79">
        <v>14000</v>
      </c>
      <c r="V24" s="79">
        <v>470106</v>
      </c>
      <c r="W24" s="80">
        <f t="shared" si="2"/>
        <v>0.12008392034680039</v>
      </c>
      <c r="X24" s="79">
        <v>26456</v>
      </c>
      <c r="Y24" s="79">
        <v>14000</v>
      </c>
      <c r="Z24" s="79">
        <v>370384</v>
      </c>
      <c r="AA24" s="80">
        <f t="shared" si="3"/>
        <v>0.1016429294240674</v>
      </c>
      <c r="AB24" s="36" t="s">
        <v>15</v>
      </c>
      <c r="AC24" s="56" t="s">
        <v>32</v>
      </c>
      <c r="AD24" s="60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4:50" s="6" customFormat="1" ht="15.75" customHeight="1">
      <c r="D25" s="52" t="s">
        <v>64</v>
      </c>
      <c r="E25" s="46"/>
      <c r="F25" s="40" t="s">
        <v>23</v>
      </c>
      <c r="G25" s="79">
        <v>11300</v>
      </c>
      <c r="H25" s="79">
        <v>46500</v>
      </c>
      <c r="I25" s="79">
        <v>525450</v>
      </c>
      <c r="J25" s="80" t="e">
        <f t="shared" si="4"/>
        <v>#REF!</v>
      </c>
      <c r="K25" s="79">
        <v>10413</v>
      </c>
      <c r="L25" s="79">
        <v>46500</v>
      </c>
      <c r="M25" s="79">
        <v>484204.5</v>
      </c>
      <c r="N25" s="80">
        <f t="shared" si="0"/>
        <v>0.1277460943702917</v>
      </c>
      <c r="O25" s="79">
        <v>9266</v>
      </c>
      <c r="P25" s="79">
        <v>47500</v>
      </c>
      <c r="Q25" s="79">
        <v>440135</v>
      </c>
      <c r="R25" s="80">
        <f t="shared" si="1"/>
        <v>0.11727959380286564</v>
      </c>
      <c r="S25" s="80"/>
      <c r="T25" s="79">
        <v>8241</v>
      </c>
      <c r="U25" s="79">
        <v>47800</v>
      </c>
      <c r="V25" s="79">
        <v>393919.8</v>
      </c>
      <c r="W25" s="80">
        <f t="shared" si="2"/>
        <v>0.10062291033559993</v>
      </c>
      <c r="X25" s="79">
        <v>6946</v>
      </c>
      <c r="Y25" s="79">
        <v>48100</v>
      </c>
      <c r="Z25" s="79">
        <v>334102.6</v>
      </c>
      <c r="AA25" s="80">
        <f t="shared" si="3"/>
        <v>0.09168637682026605</v>
      </c>
      <c r="AB25" s="36" t="s">
        <v>15</v>
      </c>
      <c r="AC25" s="56" t="s">
        <v>34</v>
      </c>
      <c r="AD25" s="60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</row>
    <row r="26" spans="4:50" s="6" customFormat="1" ht="15.75" customHeight="1">
      <c r="D26" s="52" t="s">
        <v>65</v>
      </c>
      <c r="E26" s="46"/>
      <c r="F26" s="40" t="s">
        <v>23</v>
      </c>
      <c r="G26" s="79">
        <v>9693</v>
      </c>
      <c r="H26" s="79">
        <v>25000</v>
      </c>
      <c r="I26" s="79">
        <v>242325</v>
      </c>
      <c r="J26" s="80" t="e">
        <f t="shared" si="4"/>
        <v>#REF!</v>
      </c>
      <c r="K26" s="79">
        <v>4722</v>
      </c>
      <c r="L26" s="79">
        <v>25000</v>
      </c>
      <c r="M26" s="79">
        <v>118050</v>
      </c>
      <c r="N26" s="80">
        <f t="shared" si="0"/>
        <v>0.031144746569709565</v>
      </c>
      <c r="O26" s="79">
        <v>1463</v>
      </c>
      <c r="P26" s="79">
        <v>25000</v>
      </c>
      <c r="Q26" s="79">
        <v>36575</v>
      </c>
      <c r="R26" s="80">
        <f t="shared" si="1"/>
        <v>0.009745876022901634</v>
      </c>
      <c r="S26" s="80"/>
      <c r="T26" s="79">
        <v>352</v>
      </c>
      <c r="U26" s="79">
        <v>25000</v>
      </c>
      <c r="V26" s="79">
        <v>8800</v>
      </c>
      <c r="W26" s="80">
        <f t="shared" si="2"/>
        <v>0.002247872818155572</v>
      </c>
      <c r="X26" s="79">
        <v>295</v>
      </c>
      <c r="Y26" s="79">
        <v>25000</v>
      </c>
      <c r="Z26" s="79">
        <v>7375</v>
      </c>
      <c r="AA26" s="80">
        <f t="shared" si="3"/>
        <v>0.002023890352991752</v>
      </c>
      <c r="AB26" s="36" t="s">
        <v>15</v>
      </c>
      <c r="AC26" s="56" t="s">
        <v>35</v>
      </c>
      <c r="AD26" s="60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</row>
    <row r="27" spans="4:50" s="6" customFormat="1" ht="15.75" customHeight="1">
      <c r="D27" s="52" t="s">
        <v>66</v>
      </c>
      <c r="E27" s="46"/>
      <c r="F27" s="40" t="s">
        <v>23</v>
      </c>
      <c r="G27" s="79">
        <v>3056</v>
      </c>
      <c r="H27" s="79">
        <v>31120.09162303665</v>
      </c>
      <c r="I27" s="79">
        <v>95103</v>
      </c>
      <c r="J27" s="80" t="e">
        <f t="shared" si="4"/>
        <v>#REF!</v>
      </c>
      <c r="K27" s="79">
        <v>3146</v>
      </c>
      <c r="L27" s="79">
        <v>30895.804195804198</v>
      </c>
      <c r="M27" s="79">
        <v>97198.2</v>
      </c>
      <c r="N27" s="80">
        <f t="shared" si="0"/>
        <v>0.02564348416799614</v>
      </c>
      <c r="O27" s="79">
        <v>2252</v>
      </c>
      <c r="P27" s="79">
        <v>30310.168738898756</v>
      </c>
      <c r="Q27" s="79">
        <v>68258.5</v>
      </c>
      <c r="R27" s="80">
        <f t="shared" si="1"/>
        <v>0.01818834937824282</v>
      </c>
      <c r="S27" s="80"/>
      <c r="T27" s="79">
        <v>1843</v>
      </c>
      <c r="U27" s="79">
        <v>29793.054801953338</v>
      </c>
      <c r="V27" s="79">
        <v>54908.6</v>
      </c>
      <c r="W27" s="80">
        <f t="shared" si="2"/>
        <v>0.014025857888974664</v>
      </c>
      <c r="X27" s="79">
        <v>2319</v>
      </c>
      <c r="Y27" s="79">
        <v>29870.677015955156</v>
      </c>
      <c r="Z27" s="79">
        <v>69270.1</v>
      </c>
      <c r="AA27" s="80">
        <f t="shared" si="3"/>
        <v>0.019009503341121895</v>
      </c>
      <c r="AB27" s="36" t="s">
        <v>15</v>
      </c>
      <c r="AC27" s="56" t="s">
        <v>41</v>
      </c>
      <c r="AD27" s="60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</row>
    <row r="28" spans="4:50" s="6" customFormat="1" ht="15.75" customHeight="1">
      <c r="D28" s="49"/>
      <c r="E28" s="46"/>
      <c r="F28" s="40"/>
      <c r="G28" s="79"/>
      <c r="H28" s="79"/>
      <c r="I28" s="79"/>
      <c r="J28" s="80"/>
      <c r="K28" s="79"/>
      <c r="L28" s="79"/>
      <c r="M28" s="79"/>
      <c r="N28" s="80"/>
      <c r="O28" s="79"/>
      <c r="P28" s="79"/>
      <c r="Q28" s="79"/>
      <c r="R28" s="80"/>
      <c r="S28" s="80"/>
      <c r="T28" s="79"/>
      <c r="U28" s="79"/>
      <c r="V28" s="79"/>
      <c r="W28" s="80"/>
      <c r="X28" s="80"/>
      <c r="Y28" s="80"/>
      <c r="Z28" s="80"/>
      <c r="AA28" s="80"/>
      <c r="AB28" s="36"/>
      <c r="AC28" s="56"/>
      <c r="AD28" s="60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3:50" s="6" customFormat="1" ht="15.75" customHeight="1">
      <c r="C29" s="53">
        <v>3</v>
      </c>
      <c r="D29" s="52" t="s">
        <v>67</v>
      </c>
      <c r="E29" s="46"/>
      <c r="F29" s="59"/>
      <c r="G29" s="79"/>
      <c r="H29" s="79"/>
      <c r="I29" s="79">
        <f>SUM(I30:I35)</f>
        <v>15883959.899999999</v>
      </c>
      <c r="J29" s="80" t="e">
        <f aca="true" t="shared" si="5" ref="J29:J44">I29/$I$13*100</f>
        <v>#REF!</v>
      </c>
      <c r="K29" s="79"/>
      <c r="L29" s="79"/>
      <c r="M29" s="79">
        <f>SUM(M30:M35)</f>
        <v>15268551.196</v>
      </c>
      <c r="N29" s="80">
        <f t="shared" si="0"/>
        <v>4.028252075273663</v>
      </c>
      <c r="O29" s="79"/>
      <c r="P29" s="79"/>
      <c r="Q29" s="79">
        <f>SUM(Q30:Q35)</f>
        <v>14300569.208859999</v>
      </c>
      <c r="R29" s="80">
        <f t="shared" si="1"/>
        <v>3.8105693661373627</v>
      </c>
      <c r="S29" s="80"/>
      <c r="T29" s="79"/>
      <c r="U29" s="79"/>
      <c r="V29" s="79">
        <f>SUM(V30:V35)</f>
        <v>12934969.686590001</v>
      </c>
      <c r="W29" s="80">
        <f t="shared" si="2"/>
        <v>3.3041098593354503</v>
      </c>
      <c r="X29" s="80"/>
      <c r="Y29" s="80"/>
      <c r="Z29" s="79">
        <f>SUM(Z30:Z35)</f>
        <v>13105367.42462</v>
      </c>
      <c r="AA29" s="80">
        <f t="shared" si="3"/>
        <v>3.596451078386547</v>
      </c>
      <c r="AB29" s="36"/>
      <c r="AC29" s="56" t="s">
        <v>33</v>
      </c>
      <c r="AD29" s="60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4:50" s="6" customFormat="1" ht="15.75" customHeight="1">
      <c r="D30" s="52" t="s">
        <v>68</v>
      </c>
      <c r="E30" s="46"/>
      <c r="F30" s="40" t="s">
        <v>23</v>
      </c>
      <c r="G30" s="79">
        <v>4190192.218</v>
      </c>
      <c r="H30" s="79">
        <v>1354.4999142566783</v>
      </c>
      <c r="I30" s="79">
        <v>5675615</v>
      </c>
      <c r="J30" s="80" t="e">
        <f t="shared" si="5"/>
        <v>#REF!</v>
      </c>
      <c r="K30" s="79">
        <v>3902328.205</v>
      </c>
      <c r="L30" s="79">
        <v>1296.3891641707773</v>
      </c>
      <c r="M30" s="79">
        <v>5058936</v>
      </c>
      <c r="N30" s="80">
        <f t="shared" si="0"/>
        <v>1.33468258900788</v>
      </c>
      <c r="O30" s="79">
        <v>3559755.0879999995</v>
      </c>
      <c r="P30" s="79">
        <v>1273.671892564762</v>
      </c>
      <c r="Q30" s="79">
        <v>4533960</v>
      </c>
      <c r="R30" s="80">
        <f t="shared" si="1"/>
        <v>1.2081315667203032</v>
      </c>
      <c r="S30" s="80"/>
      <c r="T30" s="79">
        <v>3255782.7739999993</v>
      </c>
      <c r="U30" s="79">
        <v>1230.9999997561265</v>
      </c>
      <c r="V30" s="79">
        <v>4007868.594</v>
      </c>
      <c r="W30" s="80">
        <f t="shared" si="2"/>
        <v>1.0237703262718172</v>
      </c>
      <c r="X30" s="79">
        <v>2893762.3710000003</v>
      </c>
      <c r="Y30" s="79">
        <v>1433.3561185145425</v>
      </c>
      <c r="Z30" s="79">
        <v>4147792</v>
      </c>
      <c r="AA30" s="80">
        <f t="shared" si="3"/>
        <v>1.1382611816971344</v>
      </c>
      <c r="AB30" s="36" t="s">
        <v>15</v>
      </c>
      <c r="AC30" s="56" t="s">
        <v>36</v>
      </c>
      <c r="AD30" s="60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4:50" s="6" customFormat="1" ht="15.75" customHeight="1">
      <c r="D31" s="52" t="s">
        <v>69</v>
      </c>
      <c r="E31" s="46"/>
      <c r="F31" s="40" t="s">
        <v>23</v>
      </c>
      <c r="G31" s="79">
        <v>194056</v>
      </c>
      <c r="H31" s="79">
        <v>10200</v>
      </c>
      <c r="I31" s="79">
        <v>1979371.2</v>
      </c>
      <c r="J31" s="80" t="e">
        <f t="shared" si="5"/>
        <v>#REF!</v>
      </c>
      <c r="K31" s="79">
        <v>210061</v>
      </c>
      <c r="L31" s="79">
        <v>10000</v>
      </c>
      <c r="M31" s="79">
        <v>2100610</v>
      </c>
      <c r="N31" s="80">
        <f t="shared" si="0"/>
        <v>0.5541970867581331</v>
      </c>
      <c r="O31" s="79">
        <v>206268</v>
      </c>
      <c r="P31" s="79">
        <v>10200</v>
      </c>
      <c r="Q31" s="79">
        <v>2103933.6</v>
      </c>
      <c r="R31" s="80">
        <f t="shared" si="1"/>
        <v>0.5606199870407961</v>
      </c>
      <c r="S31" s="80"/>
      <c r="T31" s="79">
        <v>149705</v>
      </c>
      <c r="U31" s="79">
        <v>10200</v>
      </c>
      <c r="V31" s="79">
        <v>1526991</v>
      </c>
      <c r="W31" s="80">
        <f t="shared" si="2"/>
        <v>0.39005472300774946</v>
      </c>
      <c r="X31" s="79">
        <v>124965</v>
      </c>
      <c r="Y31" s="79">
        <v>10800</v>
      </c>
      <c r="Z31" s="79">
        <v>1349622</v>
      </c>
      <c r="AA31" s="80">
        <f t="shared" si="3"/>
        <v>0.3703711113200589</v>
      </c>
      <c r="AB31" s="36" t="s">
        <v>15</v>
      </c>
      <c r="AC31" s="56" t="s">
        <v>37</v>
      </c>
      <c r="AD31" s="60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4:50" s="6" customFormat="1" ht="15.75" customHeight="1">
      <c r="D32" s="52" t="s">
        <v>70</v>
      </c>
      <c r="E32" s="46"/>
      <c r="F32" s="40" t="s">
        <v>23</v>
      </c>
      <c r="G32" s="79">
        <v>23131</v>
      </c>
      <c r="H32" s="79">
        <v>180000</v>
      </c>
      <c r="I32" s="79">
        <v>4163580</v>
      </c>
      <c r="J32" s="80" t="e">
        <f t="shared" si="5"/>
        <v>#REF!</v>
      </c>
      <c r="K32" s="79">
        <v>23505</v>
      </c>
      <c r="L32" s="79">
        <v>180000</v>
      </c>
      <c r="M32" s="79">
        <v>4230900</v>
      </c>
      <c r="N32" s="80">
        <f t="shared" si="0"/>
        <v>1.1162245511375197</v>
      </c>
      <c r="O32" s="79">
        <v>22641</v>
      </c>
      <c r="P32" s="79">
        <v>180500</v>
      </c>
      <c r="Q32" s="79">
        <v>4086700.5</v>
      </c>
      <c r="R32" s="80">
        <f t="shared" si="1"/>
        <v>1.0889535588716368</v>
      </c>
      <c r="S32" s="80"/>
      <c r="T32" s="79">
        <v>21119</v>
      </c>
      <c r="U32" s="79">
        <v>180500</v>
      </c>
      <c r="V32" s="79">
        <v>3811979.5</v>
      </c>
      <c r="W32" s="80">
        <f t="shared" si="2"/>
        <v>0.9737323978882124</v>
      </c>
      <c r="X32" s="79">
        <v>20349</v>
      </c>
      <c r="Y32" s="79">
        <v>180600</v>
      </c>
      <c r="Z32" s="79">
        <v>3675029.4</v>
      </c>
      <c r="AA32" s="80">
        <f t="shared" si="3"/>
        <v>1.0085229219825176</v>
      </c>
      <c r="AB32" s="36" t="s">
        <v>15</v>
      </c>
      <c r="AC32" s="56" t="s">
        <v>38</v>
      </c>
      <c r="AD32" s="60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</row>
    <row r="33" spans="4:50" s="6" customFormat="1" ht="15.75" customHeight="1">
      <c r="D33" s="52" t="s">
        <v>71</v>
      </c>
      <c r="E33" s="46"/>
      <c r="F33" s="40" t="s">
        <v>23</v>
      </c>
      <c r="G33" s="79">
        <v>11229.673</v>
      </c>
      <c r="H33" s="79">
        <v>192683.08168902158</v>
      </c>
      <c r="I33" s="79">
        <v>2163768</v>
      </c>
      <c r="J33" s="80" t="e">
        <f t="shared" si="5"/>
        <v>#REF!</v>
      </c>
      <c r="K33" s="79">
        <v>10283.383</v>
      </c>
      <c r="L33" s="79">
        <v>192095.60666951723</v>
      </c>
      <c r="M33" s="79">
        <v>1975392.696</v>
      </c>
      <c r="N33" s="80">
        <f t="shared" si="0"/>
        <v>0.5211614137448143</v>
      </c>
      <c r="O33" s="79">
        <v>9971.7742</v>
      </c>
      <c r="P33" s="79">
        <v>191196.51835477783</v>
      </c>
      <c r="Q33" s="79">
        <v>1906568.50886</v>
      </c>
      <c r="R33" s="80">
        <f t="shared" si="1"/>
        <v>0.5080295370203143</v>
      </c>
      <c r="S33" s="80"/>
      <c r="T33" s="79">
        <v>9295.3868</v>
      </c>
      <c r="U33" s="79">
        <v>191307.39052085494</v>
      </c>
      <c r="V33" s="79">
        <v>1778276.19259</v>
      </c>
      <c r="W33" s="80">
        <f t="shared" si="2"/>
        <v>0.4542430359654823</v>
      </c>
      <c r="X33" s="79">
        <v>11509.6696</v>
      </c>
      <c r="Y33" s="79">
        <v>192488.79434558228</v>
      </c>
      <c r="Z33" s="79">
        <v>2215482.42462</v>
      </c>
      <c r="AA33" s="80">
        <f t="shared" si="3"/>
        <v>0.6079855601913484</v>
      </c>
      <c r="AB33" s="36" t="s">
        <v>15</v>
      </c>
      <c r="AC33" s="56" t="s">
        <v>39</v>
      </c>
      <c r="AD33" s="60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</row>
    <row r="34" spans="4:50" s="6" customFormat="1" ht="15.75" customHeight="1">
      <c r="D34" s="52" t="s">
        <v>87</v>
      </c>
      <c r="E34" s="46"/>
      <c r="F34" s="40" t="s">
        <v>23</v>
      </c>
      <c r="G34" s="79">
        <v>337</v>
      </c>
      <c r="H34" s="79">
        <v>140500</v>
      </c>
      <c r="I34" s="79">
        <v>47348.5</v>
      </c>
      <c r="J34" s="80" t="e">
        <f t="shared" si="5"/>
        <v>#REF!</v>
      </c>
      <c r="K34" s="79">
        <v>425</v>
      </c>
      <c r="L34" s="79">
        <v>140500</v>
      </c>
      <c r="M34" s="79">
        <v>59712.5</v>
      </c>
      <c r="N34" s="80">
        <f t="shared" si="0"/>
        <v>0.01575375416809642</v>
      </c>
      <c r="O34" s="79">
        <v>418</v>
      </c>
      <c r="P34" s="79">
        <v>140700</v>
      </c>
      <c r="Q34" s="79">
        <v>58812.6</v>
      </c>
      <c r="R34" s="80">
        <f t="shared" si="1"/>
        <v>0.015671368644825826</v>
      </c>
      <c r="S34" s="80"/>
      <c r="T34" s="79">
        <v>458</v>
      </c>
      <c r="U34" s="79">
        <v>140700</v>
      </c>
      <c r="V34" s="79">
        <v>64440.6</v>
      </c>
      <c r="W34" s="80">
        <f t="shared" si="2"/>
        <v>0.016460712855185904</v>
      </c>
      <c r="X34" s="79">
        <v>629</v>
      </c>
      <c r="Y34" s="79">
        <v>140600</v>
      </c>
      <c r="Z34" s="79">
        <v>88437.4</v>
      </c>
      <c r="AA34" s="80">
        <f t="shared" si="3"/>
        <v>0.02426950518015902</v>
      </c>
      <c r="AB34" s="36" t="s">
        <v>15</v>
      </c>
      <c r="AC34" s="56" t="s">
        <v>40</v>
      </c>
      <c r="AD34" s="60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</row>
    <row r="35" spans="4:50" s="6" customFormat="1" ht="15.75" customHeight="1">
      <c r="D35" s="52" t="s">
        <v>66</v>
      </c>
      <c r="E35" s="46"/>
      <c r="F35" s="40" t="s">
        <v>23</v>
      </c>
      <c r="G35" s="79">
        <v>37029</v>
      </c>
      <c r="H35" s="79">
        <v>50076.35096816009</v>
      </c>
      <c r="I35" s="79">
        <v>1854277.2</v>
      </c>
      <c r="J35" s="80" t="e">
        <f t="shared" si="5"/>
        <v>#REF!</v>
      </c>
      <c r="K35" s="79">
        <v>37240</v>
      </c>
      <c r="L35" s="79">
        <v>49489.79591836735</v>
      </c>
      <c r="M35" s="79">
        <v>1843000</v>
      </c>
      <c r="N35" s="80">
        <f t="shared" si="0"/>
        <v>0.4862326804572192</v>
      </c>
      <c r="O35" s="79">
        <v>32480</v>
      </c>
      <c r="P35" s="79">
        <v>49587.253694581275</v>
      </c>
      <c r="Q35" s="79">
        <v>1610594</v>
      </c>
      <c r="R35" s="80">
        <f t="shared" si="1"/>
        <v>0.42916334783948695</v>
      </c>
      <c r="S35" s="80"/>
      <c r="T35" s="79">
        <v>35282</v>
      </c>
      <c r="U35" s="79">
        <v>49470.37582903464</v>
      </c>
      <c r="V35" s="79">
        <v>1745413.8</v>
      </c>
      <c r="W35" s="80">
        <f t="shared" si="2"/>
        <v>0.445848663347003</v>
      </c>
      <c r="X35" s="79">
        <v>32982.3</v>
      </c>
      <c r="Y35" s="79">
        <f>Z35/X35*1000</f>
        <v>49390.25477301461</v>
      </c>
      <c r="Z35" s="79">
        <v>1629004.2</v>
      </c>
      <c r="AA35" s="80">
        <f t="shared" si="3"/>
        <v>0.4470407980153284</v>
      </c>
      <c r="AB35" s="36" t="s">
        <v>15</v>
      </c>
      <c r="AC35" s="56" t="s">
        <v>41</v>
      </c>
      <c r="AD35" s="60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</row>
    <row r="36" spans="4:50" s="6" customFormat="1" ht="15.75" customHeight="1">
      <c r="D36" s="52"/>
      <c r="E36" s="46"/>
      <c r="F36" s="40"/>
      <c r="G36" s="79"/>
      <c r="H36" s="79"/>
      <c r="I36" s="79"/>
      <c r="J36" s="80"/>
      <c r="K36" s="79"/>
      <c r="L36" s="79"/>
      <c r="M36" s="79"/>
      <c r="N36" s="80">
        <f t="shared" si="0"/>
        <v>0</v>
      </c>
      <c r="O36" s="79"/>
      <c r="P36" s="79"/>
      <c r="Q36" s="79"/>
      <c r="R36" s="80">
        <f t="shared" si="1"/>
        <v>0</v>
      </c>
      <c r="S36" s="80"/>
      <c r="T36" s="79"/>
      <c r="U36" s="79"/>
      <c r="V36" s="79"/>
      <c r="W36" s="80"/>
      <c r="X36" s="80"/>
      <c r="Y36" s="80"/>
      <c r="Z36" s="80"/>
      <c r="AA36" s="80"/>
      <c r="AB36" s="36"/>
      <c r="AC36" s="56"/>
      <c r="AD36" s="60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</row>
    <row r="37" spans="3:50" s="6" customFormat="1" ht="15.75" customHeight="1">
      <c r="C37" s="53">
        <v>4</v>
      </c>
      <c r="D37" s="52" t="s">
        <v>72</v>
      </c>
      <c r="E37" s="47"/>
      <c r="F37" s="53"/>
      <c r="G37" s="75"/>
      <c r="H37" s="75"/>
      <c r="I37" s="75" t="e">
        <f>SUM(I38:I44)+SUM(#REF!)+SUM(#REF!)</f>
        <v>#REF!</v>
      </c>
      <c r="J37" s="80" t="e">
        <f t="shared" si="5"/>
        <v>#REF!</v>
      </c>
      <c r="K37" s="75"/>
      <c r="L37" s="75"/>
      <c r="M37" s="75">
        <v>36293066</v>
      </c>
      <c r="N37" s="80">
        <f t="shared" si="0"/>
        <v>9.575081260548437</v>
      </c>
      <c r="O37" s="75"/>
      <c r="P37" s="75"/>
      <c r="Q37" s="75">
        <v>35594947</v>
      </c>
      <c r="R37" s="80">
        <f t="shared" si="1"/>
        <v>9.484728380143661</v>
      </c>
      <c r="S37" s="80"/>
      <c r="T37" s="75"/>
      <c r="U37" s="75"/>
      <c r="V37" s="75">
        <v>39953261</v>
      </c>
      <c r="W37" s="80">
        <f t="shared" si="2"/>
        <v>10.205664704383535</v>
      </c>
      <c r="X37" s="75"/>
      <c r="Y37" s="80"/>
      <c r="Z37" s="75">
        <v>38568050</v>
      </c>
      <c r="AA37" s="80">
        <f t="shared" si="3"/>
        <v>10.584068383553022</v>
      </c>
      <c r="AB37" s="53"/>
      <c r="AC37" s="56" t="s">
        <v>42</v>
      </c>
      <c r="AD37" s="60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4:50" s="6" customFormat="1" ht="15.75" customHeight="1">
      <c r="D38" s="52" t="s">
        <v>73</v>
      </c>
      <c r="E38" s="47"/>
      <c r="F38" s="40" t="s">
        <v>23</v>
      </c>
      <c r="G38" s="75">
        <v>169741</v>
      </c>
      <c r="H38" s="75">
        <v>8500</v>
      </c>
      <c r="I38" s="75">
        <v>1442798.5</v>
      </c>
      <c r="J38" s="80" t="e">
        <f t="shared" si="5"/>
        <v>#REF!</v>
      </c>
      <c r="K38" s="75">
        <v>151278</v>
      </c>
      <c r="L38" s="75">
        <v>8800</v>
      </c>
      <c r="M38" s="75">
        <v>1331246.4</v>
      </c>
      <c r="N38" s="80">
        <f t="shared" si="0"/>
        <v>0.3512183968643643</v>
      </c>
      <c r="O38" s="75">
        <v>129707</v>
      </c>
      <c r="P38" s="75">
        <v>9600</v>
      </c>
      <c r="Q38" s="75">
        <v>1245187.2</v>
      </c>
      <c r="R38" s="80">
        <f t="shared" si="1"/>
        <v>0.3317960376351065</v>
      </c>
      <c r="S38" s="80"/>
      <c r="T38" s="75">
        <v>175114</v>
      </c>
      <c r="U38" s="75">
        <v>8800</v>
      </c>
      <c r="V38" s="75">
        <v>1541003.2</v>
      </c>
      <c r="W38" s="80">
        <f t="shared" si="2"/>
        <v>0.39363400067849486</v>
      </c>
      <c r="X38" s="75">
        <v>138118</v>
      </c>
      <c r="Y38" s="75">
        <v>9400</v>
      </c>
      <c r="Z38" s="75">
        <v>1298309.2</v>
      </c>
      <c r="AA38" s="80">
        <f t="shared" si="3"/>
        <v>0.3562895545871782</v>
      </c>
      <c r="AB38" s="36" t="s">
        <v>15</v>
      </c>
      <c r="AC38" s="56" t="s">
        <v>43</v>
      </c>
      <c r="AD38" s="60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</row>
    <row r="39" spans="4:50" s="6" customFormat="1" ht="15.75" customHeight="1">
      <c r="D39" s="52" t="s">
        <v>74</v>
      </c>
      <c r="E39" s="47"/>
      <c r="F39" s="40" t="s">
        <v>23</v>
      </c>
      <c r="G39" s="75">
        <v>176379</v>
      </c>
      <c r="H39" s="75">
        <v>5000</v>
      </c>
      <c r="I39" s="75">
        <v>881895</v>
      </c>
      <c r="J39" s="80" t="e">
        <f t="shared" si="5"/>
        <v>#REF!</v>
      </c>
      <c r="K39" s="75">
        <v>127698</v>
      </c>
      <c r="L39" s="75">
        <v>5500</v>
      </c>
      <c r="M39" s="75">
        <v>702339</v>
      </c>
      <c r="N39" s="80">
        <f t="shared" si="0"/>
        <v>0.18529580822552516</v>
      </c>
      <c r="O39" s="75">
        <v>114679</v>
      </c>
      <c r="P39" s="75">
        <v>5800</v>
      </c>
      <c r="Q39" s="75">
        <v>665138.2</v>
      </c>
      <c r="R39" s="80">
        <f t="shared" si="1"/>
        <v>0.17723457102654686</v>
      </c>
      <c r="S39" s="80"/>
      <c r="T39" s="75">
        <v>166009</v>
      </c>
      <c r="U39" s="75">
        <v>4800</v>
      </c>
      <c r="V39" s="75">
        <v>796843.2</v>
      </c>
      <c r="W39" s="80">
        <f t="shared" si="2"/>
        <v>0.20354570109228456</v>
      </c>
      <c r="X39" s="75">
        <v>140164</v>
      </c>
      <c r="Y39" s="75">
        <v>4800</v>
      </c>
      <c r="Z39" s="75">
        <v>672787.2</v>
      </c>
      <c r="AA39" s="80">
        <f t="shared" si="3"/>
        <v>0.18463017270458745</v>
      </c>
      <c r="AB39" s="36" t="s">
        <v>15</v>
      </c>
      <c r="AC39" s="56" t="s">
        <v>44</v>
      </c>
      <c r="AD39" s="60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4:50" s="6" customFormat="1" ht="15.75" customHeight="1">
      <c r="D40" s="52" t="s">
        <v>75</v>
      </c>
      <c r="E40" s="47"/>
      <c r="F40" s="40" t="s">
        <v>23</v>
      </c>
      <c r="G40" s="75">
        <v>18828</v>
      </c>
      <c r="H40" s="75">
        <v>8000</v>
      </c>
      <c r="I40" s="75">
        <v>150624</v>
      </c>
      <c r="J40" s="80" t="e">
        <f t="shared" si="5"/>
        <v>#REF!</v>
      </c>
      <c r="K40" s="75">
        <v>24495</v>
      </c>
      <c r="L40" s="75">
        <v>8000</v>
      </c>
      <c r="M40" s="75">
        <v>195960</v>
      </c>
      <c r="N40" s="80">
        <f t="shared" si="0"/>
        <v>0.051699487825500094</v>
      </c>
      <c r="O40" s="75">
        <v>10562</v>
      </c>
      <c r="P40" s="75">
        <v>8500</v>
      </c>
      <c r="Q40" s="75">
        <v>89777</v>
      </c>
      <c r="R40" s="80">
        <f t="shared" si="1"/>
        <v>0.02392222861812823</v>
      </c>
      <c r="S40" s="80"/>
      <c r="T40" s="75">
        <v>28141</v>
      </c>
      <c r="U40" s="75">
        <v>8500</v>
      </c>
      <c r="V40" s="75">
        <v>239198.5</v>
      </c>
      <c r="W40" s="80">
        <f t="shared" si="2"/>
        <v>0.06110088707881654</v>
      </c>
      <c r="X40" s="75">
        <v>22189</v>
      </c>
      <c r="Y40" s="75">
        <v>8700</v>
      </c>
      <c r="Z40" s="75">
        <v>193044.3</v>
      </c>
      <c r="AA40" s="80">
        <f t="shared" si="3"/>
        <v>0.052976338504412974</v>
      </c>
      <c r="AB40" s="36" t="s">
        <v>15</v>
      </c>
      <c r="AC40" s="56" t="s">
        <v>45</v>
      </c>
      <c r="AD40" s="60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4:50" s="6" customFormat="1" ht="15.75" customHeight="1">
      <c r="D41" s="52" t="s">
        <v>76</v>
      </c>
      <c r="E41" s="47"/>
      <c r="F41" s="40" t="s">
        <v>23</v>
      </c>
      <c r="G41" s="75">
        <v>33288</v>
      </c>
      <c r="H41" s="75">
        <v>25800</v>
      </c>
      <c r="I41" s="75">
        <v>858830.4</v>
      </c>
      <c r="J41" s="80" t="e">
        <f t="shared" si="5"/>
        <v>#REF!</v>
      </c>
      <c r="K41" s="75">
        <v>32086</v>
      </c>
      <c r="L41" s="75">
        <v>26000</v>
      </c>
      <c r="M41" s="75">
        <v>834236</v>
      </c>
      <c r="N41" s="80">
        <f t="shared" si="0"/>
        <v>0.22009376365377578</v>
      </c>
      <c r="O41" s="75">
        <v>39018</v>
      </c>
      <c r="P41" s="75">
        <v>26000</v>
      </c>
      <c r="Q41" s="75">
        <v>1014468</v>
      </c>
      <c r="R41" s="80">
        <f t="shared" si="1"/>
        <v>0.27031795918526247</v>
      </c>
      <c r="S41" s="80"/>
      <c r="T41" s="75">
        <v>31128</v>
      </c>
      <c r="U41" s="75">
        <v>26300</v>
      </c>
      <c r="V41" s="75">
        <v>818666.4</v>
      </c>
      <c r="W41" s="80">
        <f t="shared" si="2"/>
        <v>0.20912022132923602</v>
      </c>
      <c r="X41" s="75">
        <v>33056</v>
      </c>
      <c r="Y41" s="75">
        <v>26400</v>
      </c>
      <c r="Z41" s="75">
        <v>872678.4</v>
      </c>
      <c r="AA41" s="80">
        <f t="shared" si="3"/>
        <v>0.23948547729142747</v>
      </c>
      <c r="AB41" s="36" t="s">
        <v>15</v>
      </c>
      <c r="AC41" s="56" t="s">
        <v>46</v>
      </c>
      <c r="AD41" s="60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</row>
    <row r="42" spans="4:50" s="6" customFormat="1" ht="15.75" customHeight="1">
      <c r="D42" s="52" t="s">
        <v>77</v>
      </c>
      <c r="E42" s="47"/>
      <c r="F42" s="40" t="s">
        <v>23</v>
      </c>
      <c r="G42" s="75">
        <v>37437</v>
      </c>
      <c r="H42" s="75">
        <v>14200</v>
      </c>
      <c r="I42" s="75">
        <v>531605.4</v>
      </c>
      <c r="J42" s="80" t="e">
        <f t="shared" si="5"/>
        <v>#REF!</v>
      </c>
      <c r="K42" s="75">
        <v>38034</v>
      </c>
      <c r="L42" s="75">
        <v>14200</v>
      </c>
      <c r="M42" s="75">
        <v>540082.8</v>
      </c>
      <c r="N42" s="80">
        <f t="shared" si="0"/>
        <v>0.14248828405471528</v>
      </c>
      <c r="O42" s="75">
        <v>42584</v>
      </c>
      <c r="P42" s="75">
        <v>14200</v>
      </c>
      <c r="Q42" s="75">
        <v>604692.8</v>
      </c>
      <c r="R42" s="80">
        <f t="shared" si="1"/>
        <v>0.16112812196148335</v>
      </c>
      <c r="S42" s="80"/>
      <c r="T42" s="75">
        <v>43051</v>
      </c>
      <c r="U42" s="75">
        <v>14200</v>
      </c>
      <c r="V42" s="75">
        <v>611324.2</v>
      </c>
      <c r="W42" s="80">
        <f t="shared" si="2"/>
        <v>0.1561567104841705</v>
      </c>
      <c r="X42" s="75">
        <v>40722</v>
      </c>
      <c r="Y42" s="75">
        <v>14500</v>
      </c>
      <c r="Z42" s="75">
        <v>590469</v>
      </c>
      <c r="AA42" s="80">
        <f t="shared" si="3"/>
        <v>0.16203993394449992</v>
      </c>
      <c r="AB42" s="36" t="s">
        <v>15</v>
      </c>
      <c r="AC42" s="56" t="s">
        <v>47</v>
      </c>
      <c r="AD42" s="60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</row>
    <row r="43" spans="4:50" s="28" customFormat="1" ht="15.75" customHeight="1">
      <c r="D43" s="52" t="s">
        <v>78</v>
      </c>
      <c r="E43" s="47"/>
      <c r="F43" s="40" t="s">
        <v>23</v>
      </c>
      <c r="G43" s="75">
        <v>86851</v>
      </c>
      <c r="H43" s="75">
        <v>13000</v>
      </c>
      <c r="I43" s="75">
        <v>1129063</v>
      </c>
      <c r="J43" s="80" t="e">
        <f t="shared" si="5"/>
        <v>#REF!</v>
      </c>
      <c r="K43" s="75">
        <v>105825</v>
      </c>
      <c r="L43" s="75">
        <v>12800</v>
      </c>
      <c r="M43" s="75">
        <v>1354560</v>
      </c>
      <c r="N43" s="80">
        <f t="shared" si="0"/>
        <v>0.3573691479327894</v>
      </c>
      <c r="O43" s="75">
        <v>102750</v>
      </c>
      <c r="P43" s="75">
        <v>13000</v>
      </c>
      <c r="Q43" s="75">
        <v>1335750</v>
      </c>
      <c r="R43" s="80">
        <f t="shared" si="1"/>
        <v>0.3559276527024158</v>
      </c>
      <c r="S43" s="80"/>
      <c r="T43" s="75">
        <v>118260</v>
      </c>
      <c r="U43" s="75">
        <v>12800</v>
      </c>
      <c r="V43" s="75">
        <v>1513728</v>
      </c>
      <c r="W43" s="80">
        <f t="shared" si="2"/>
        <v>0.3866668210546589</v>
      </c>
      <c r="X43" s="75">
        <v>118706</v>
      </c>
      <c r="Y43" s="75">
        <v>12800</v>
      </c>
      <c r="Z43" s="75">
        <v>1519436.8</v>
      </c>
      <c r="AA43" s="80">
        <f t="shared" si="3"/>
        <v>0.41697267545771644</v>
      </c>
      <c r="AB43" s="36" t="s">
        <v>15</v>
      </c>
      <c r="AC43" s="56" t="s">
        <v>48</v>
      </c>
      <c r="AD43" s="60"/>
      <c r="AE43" s="59"/>
      <c r="AF43" s="59"/>
      <c r="AG43" s="59"/>
      <c r="AH43" s="59"/>
      <c r="AI43" s="59"/>
      <c r="AJ43" s="59"/>
      <c r="AK43" s="59"/>
      <c r="AL43" s="59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</row>
    <row r="44" spans="4:109" s="28" customFormat="1" ht="15.75" customHeight="1">
      <c r="D44" s="52" t="s">
        <v>79</v>
      </c>
      <c r="E44" s="46"/>
      <c r="F44" s="40" t="s">
        <v>23</v>
      </c>
      <c r="G44" s="79">
        <v>38698</v>
      </c>
      <c r="H44" s="79">
        <v>12800</v>
      </c>
      <c r="I44" s="79">
        <v>495334.4</v>
      </c>
      <c r="J44" s="80" t="e">
        <f t="shared" si="5"/>
        <v>#REF!</v>
      </c>
      <c r="K44" s="79">
        <v>52486</v>
      </c>
      <c r="L44" s="79">
        <v>12500</v>
      </c>
      <c r="M44" s="79">
        <v>656075</v>
      </c>
      <c r="N44" s="80">
        <f t="shared" si="0"/>
        <v>0.17309012796037443</v>
      </c>
      <c r="O44" s="79">
        <v>39163</v>
      </c>
      <c r="P44" s="79">
        <v>13200</v>
      </c>
      <c r="Q44" s="79">
        <v>516951.6</v>
      </c>
      <c r="R44" s="80">
        <f t="shared" si="1"/>
        <v>0.13774835826221835</v>
      </c>
      <c r="S44" s="80"/>
      <c r="T44" s="79">
        <v>36097</v>
      </c>
      <c r="U44" s="79">
        <v>13400</v>
      </c>
      <c r="V44" s="79">
        <v>483699.8</v>
      </c>
      <c r="W44" s="80">
        <f t="shared" si="2"/>
        <v>0.1235563218826462</v>
      </c>
      <c r="X44" s="75">
        <v>43167</v>
      </c>
      <c r="Y44" s="75">
        <v>13200</v>
      </c>
      <c r="Z44" s="75">
        <v>569804.4</v>
      </c>
      <c r="AA44" s="80">
        <f t="shared" si="3"/>
        <v>0.15636903433928862</v>
      </c>
      <c r="AB44" s="36" t="s">
        <v>15</v>
      </c>
      <c r="AC44" s="56" t="s">
        <v>49</v>
      </c>
      <c r="AD44" s="60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50" s="6" customFormat="1" ht="15.75" customHeight="1">
      <c r="A45" s="37"/>
      <c r="B45" s="37"/>
      <c r="C45" s="37"/>
      <c r="D45" s="50"/>
      <c r="E45" s="4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0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</row>
    <row r="46" spans="1:50" s="41" customFormat="1" ht="15.75" customHeight="1">
      <c r="A46" s="45" t="s">
        <v>24</v>
      </c>
      <c r="E46" s="45"/>
      <c r="F46" s="61"/>
      <c r="G46" s="61"/>
      <c r="H46" s="61"/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59" t="s">
        <v>89</v>
      </c>
      <c r="U46" s="61"/>
      <c r="V46" s="61"/>
      <c r="W46" s="61"/>
      <c r="X46" s="61"/>
      <c r="Y46" s="61"/>
      <c r="Z46" s="61"/>
      <c r="AA46" s="61"/>
      <c r="AB46" s="61"/>
      <c r="AC46" s="61"/>
      <c r="AD46" s="64"/>
      <c r="AE46" s="61"/>
      <c r="AF46" s="61"/>
      <c r="AG46" s="61"/>
      <c r="AH46" s="61"/>
      <c r="AI46" s="61"/>
      <c r="AJ46" s="61"/>
      <c r="AK46" s="61"/>
      <c r="AL46" s="61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s="41" customFormat="1" ht="15.75" customHeight="1">
      <c r="A47" s="38" t="s">
        <v>0</v>
      </c>
      <c r="E47" s="38"/>
      <c r="F47" s="61"/>
      <c r="G47" s="61"/>
      <c r="H47" s="61"/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8" t="s">
        <v>88</v>
      </c>
      <c r="U47" s="61"/>
      <c r="V47" s="61"/>
      <c r="W47" s="61"/>
      <c r="X47" s="61"/>
      <c r="Y47" s="61"/>
      <c r="Z47" s="61"/>
      <c r="AA47" s="61"/>
      <c r="AB47" s="61"/>
      <c r="AC47" s="57"/>
      <c r="AD47" s="64"/>
      <c r="AE47" s="61"/>
      <c r="AF47" s="61"/>
      <c r="AG47" s="61"/>
      <c r="AH47" s="61"/>
      <c r="AI47" s="61"/>
      <c r="AJ47" s="61"/>
      <c r="AK47" s="61"/>
      <c r="AL47" s="61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4:50" ht="16.5" customHeight="1">
      <c r="D48" s="6"/>
      <c r="E48" s="6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1"/>
      <c r="AC48" s="59"/>
      <c r="AD48" s="60"/>
      <c r="AE48" s="59"/>
      <c r="AF48" s="59"/>
      <c r="AG48" s="59"/>
      <c r="AH48" s="59"/>
      <c r="AI48" s="59"/>
      <c r="AJ48" s="59"/>
      <c r="AK48" s="59"/>
      <c r="AL48" s="59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</row>
    <row r="49" spans="4:50" ht="16.5" customHeight="1">
      <c r="D49" s="6"/>
      <c r="E49" s="6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</row>
    <row r="50" spans="4:50" ht="16.5" customHeight="1">
      <c r="D50" s="6"/>
      <c r="E50" s="6"/>
      <c r="F50" s="59"/>
      <c r="G50" s="59"/>
      <c r="H50" s="59"/>
      <c r="I50" s="59"/>
      <c r="J50" s="59"/>
      <c r="K50" s="59"/>
      <c r="L50" s="59"/>
      <c r="M50" s="59"/>
      <c r="N50" s="59"/>
      <c r="O50" s="76"/>
      <c r="P50" s="59"/>
      <c r="Q50" s="59"/>
      <c r="R50" s="59"/>
      <c r="S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</row>
    <row r="51" spans="4:50" ht="16.5" customHeight="1">
      <c r="D51" s="6"/>
      <c r="E51" s="6"/>
      <c r="F51" s="59"/>
      <c r="G51" s="59"/>
      <c r="H51" s="59"/>
      <c r="I51" s="59"/>
      <c r="J51" s="59"/>
      <c r="K51" s="59"/>
      <c r="L51" s="59"/>
      <c r="M51" s="59"/>
      <c r="N51" s="59"/>
      <c r="O51" s="76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4:50" ht="16.5" customHeight="1">
      <c r="D52" s="6"/>
      <c r="E52" s="6"/>
      <c r="F52" s="59"/>
      <c r="G52" s="59"/>
      <c r="H52" s="59"/>
      <c r="I52" s="59"/>
      <c r="J52" s="59"/>
      <c r="K52" s="59"/>
      <c r="L52" s="59"/>
      <c r="M52" s="59"/>
      <c r="N52" s="59"/>
      <c r="O52" s="76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4:50" ht="16.5" customHeight="1">
      <c r="D53" s="6"/>
      <c r="E53" s="6"/>
      <c r="F53" s="59"/>
      <c r="G53" s="59"/>
      <c r="H53" s="59"/>
      <c r="I53" s="59"/>
      <c r="J53" s="59"/>
      <c r="K53" s="59"/>
      <c r="L53" s="59"/>
      <c r="M53" s="59"/>
      <c r="N53" s="59"/>
      <c r="O53" s="76"/>
      <c r="P53" s="59"/>
      <c r="Q53" s="59"/>
      <c r="R53" s="59"/>
      <c r="S53" s="59"/>
      <c r="T53" s="59"/>
      <c r="U53" s="59"/>
      <c r="V53" s="59"/>
      <c r="W53" s="59"/>
      <c r="X53" s="59"/>
      <c r="Y53" s="70">
        <f>SUM(Y54:Y59)</f>
        <v>2319</v>
      </c>
      <c r="Z53" s="59">
        <f>AA53/Y53*1000</f>
        <v>29870.677015955156</v>
      </c>
      <c r="AA53" s="70">
        <f>SUM(AA54:AA59)</f>
        <v>69270.1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4:50" ht="16.5" customHeight="1">
      <c r="D54" s="6"/>
      <c r="E54" s="6"/>
      <c r="F54" s="59"/>
      <c r="G54" s="59"/>
      <c r="H54" s="59"/>
      <c r="I54" s="59"/>
      <c r="J54" s="67"/>
      <c r="K54" s="59"/>
      <c r="L54" s="59"/>
      <c r="M54" s="59"/>
      <c r="N54" s="59"/>
      <c r="O54" s="60"/>
      <c r="P54" s="59"/>
      <c r="Q54" s="59"/>
      <c r="R54" s="59"/>
      <c r="S54" s="59"/>
      <c r="T54" s="59"/>
      <c r="U54" s="59"/>
      <c r="V54" s="59"/>
      <c r="W54" s="89" t="s">
        <v>93</v>
      </c>
      <c r="Y54" s="88">
        <v>127</v>
      </c>
      <c r="Z54" s="88">
        <v>20000</v>
      </c>
      <c r="AA54" s="88">
        <v>2540</v>
      </c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6:50" ht="16.5" customHeight="1"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89" t="s">
        <v>94</v>
      </c>
      <c r="Y55" s="88">
        <v>640</v>
      </c>
      <c r="Z55" s="88">
        <v>21500</v>
      </c>
      <c r="AA55" s="88">
        <v>13760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6:50" ht="16.5" customHeight="1"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89" t="s">
        <v>95</v>
      </c>
      <c r="Y56" s="88">
        <v>451</v>
      </c>
      <c r="Z56" s="88">
        <v>30000</v>
      </c>
      <c r="AA56" s="88">
        <v>13530</v>
      </c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6:50" ht="16.5" customHeight="1"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89" t="s">
        <v>96</v>
      </c>
      <c r="Y57" s="88">
        <v>171</v>
      </c>
      <c r="Z57" s="88">
        <v>27300</v>
      </c>
      <c r="AA57" s="88">
        <v>4668.3</v>
      </c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</row>
    <row r="58" spans="6:50" ht="16.5" customHeight="1"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89" t="s">
        <v>97</v>
      </c>
      <c r="Y58" s="88">
        <v>159</v>
      </c>
      <c r="Z58" s="88">
        <v>41700</v>
      </c>
      <c r="AA58" s="88">
        <v>6630.3</v>
      </c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23:27" ht="16.5" customHeight="1">
      <c r="W59" s="89" t="s">
        <v>98</v>
      </c>
      <c r="Y59" s="88">
        <v>771</v>
      </c>
      <c r="Z59" s="88">
        <v>36500</v>
      </c>
      <c r="AA59" s="88">
        <v>28141.5</v>
      </c>
    </row>
    <row r="60" ht="16.5" customHeight="1"/>
    <row r="61" spans="25:29" ht="16.5" customHeight="1">
      <c r="Y61" s="109">
        <f>SUM(Y62:Y65)</f>
        <v>32982.3</v>
      </c>
      <c r="Z61" s="110"/>
      <c r="AA61" s="109">
        <f>SUM(AA62:AA65)</f>
        <v>1629004.2</v>
      </c>
      <c r="AB61" s="110"/>
      <c r="AC61" s="109">
        <v>1629004.2</v>
      </c>
    </row>
    <row r="62" spans="23:29" ht="16.5" customHeight="1">
      <c r="W62" s="89" t="s">
        <v>99</v>
      </c>
      <c r="Y62" s="88">
        <v>933</v>
      </c>
      <c r="Z62" s="88">
        <v>5300</v>
      </c>
      <c r="AA62" s="93">
        <v>4944.9</v>
      </c>
      <c r="AC62" s="88">
        <v>4944.9</v>
      </c>
    </row>
    <row r="63" spans="23:29" ht="16.5" customHeight="1">
      <c r="W63" s="89" t="s">
        <v>100</v>
      </c>
      <c r="Y63" s="88">
        <v>0.3</v>
      </c>
      <c r="Z63" s="88">
        <v>65000</v>
      </c>
      <c r="AA63" s="93">
        <v>19.5</v>
      </c>
      <c r="AC63" s="88">
        <v>19.5</v>
      </c>
    </row>
    <row r="64" spans="23:29" ht="16.5" customHeight="1">
      <c r="W64" s="90" t="s">
        <v>101</v>
      </c>
      <c r="Y64" s="91">
        <v>138</v>
      </c>
      <c r="Z64" s="91">
        <v>160200</v>
      </c>
      <c r="AA64" s="94">
        <v>22107.6</v>
      </c>
      <c r="AC64" s="91">
        <v>22107.6</v>
      </c>
    </row>
    <row r="65" spans="23:29" ht="16.5" customHeight="1">
      <c r="W65" s="92" t="s">
        <v>102</v>
      </c>
      <c r="Y65" s="69">
        <v>31911</v>
      </c>
      <c r="Z65" s="69">
        <v>50200</v>
      </c>
      <c r="AA65" s="95">
        <v>1601932.2</v>
      </c>
      <c r="AC65" s="69">
        <v>1601932.2</v>
      </c>
    </row>
    <row r="66" ht="16.5" customHeight="1"/>
    <row r="67" ht="16.5" customHeight="1"/>
    <row r="68" ht="16.5" customHeight="1"/>
  </sheetData>
  <mergeCells count="10">
    <mergeCell ref="C15:D15"/>
    <mergeCell ref="A7:E7"/>
    <mergeCell ref="A2:R2"/>
    <mergeCell ref="G5:J5"/>
    <mergeCell ref="K5:N5"/>
    <mergeCell ref="O5:R5"/>
    <mergeCell ref="T5:W5"/>
    <mergeCell ref="X5:AA5"/>
    <mergeCell ref="T2:AC2"/>
    <mergeCell ref="B13:D13"/>
  </mergeCells>
  <printOptions/>
  <pageMargins left="0.31496062992125984" right="1.5748031496062993" top="0.5511811023622047" bottom="1.968503937007874" header="0" footer="0"/>
  <pageSetup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農畜產品生產量值</dc:title>
  <dc:subject>Quantity and Value of Farm Products</dc:subject>
  <dc:creator>CMS</dc:creator>
  <cp:keywords>15-1</cp:keywords>
  <dc:description/>
  <cp:lastModifiedBy>vc6996</cp:lastModifiedBy>
  <cp:lastPrinted>2001-06-21T07:38:15Z</cp:lastPrinted>
  <dcterms:created xsi:type="dcterms:W3CDTF">1998-05-07T02:33:23Z</dcterms:created>
  <dcterms:modified xsi:type="dcterms:W3CDTF">2004-07-28T05:56:25Z</dcterms:modified>
  <cp:category/>
  <cp:version/>
  <cp:contentType/>
  <cp:contentStatus/>
</cp:coreProperties>
</file>