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activeTab="0"/>
  </bookViews>
  <sheets>
    <sheet name="(1)計畫收購" sheetId="1" r:id="rId1"/>
  </sheets>
  <definedNames>
    <definedName name="_xlnm.Print_Area" localSheetId="0">'(1)計畫收購'!$A$1:$R$56</definedName>
  </definedNames>
  <calcPr fullCalcOnLoad="1"/>
</workbook>
</file>

<file path=xl/sharedStrings.xml><?xml version="1.0" encoding="utf-8"?>
<sst xmlns="http://schemas.openxmlformats.org/spreadsheetml/2006/main" count="107" uniqueCount="88">
  <si>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</si>
  <si>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</si>
  <si>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</si>
  <si>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</si>
  <si>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</si>
  <si>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第一期</t>
  </si>
  <si>
    <t>第二期</t>
  </si>
  <si>
    <t>Japonica Rice</t>
  </si>
  <si>
    <t>India
 Rice</t>
  </si>
  <si>
    <t>India Rice (long)</t>
  </si>
  <si>
    <r>
      <t xml:space="preserve">1.  </t>
    </r>
    <r>
      <rPr>
        <sz val="14"/>
        <rFont val="標楷體"/>
        <family val="4"/>
      </rPr>
      <t>稻穀收購數量與價格</t>
    </r>
  </si>
  <si>
    <t>1st Crop</t>
  </si>
  <si>
    <t>2nd Crop</t>
  </si>
  <si>
    <t>(1)Planned Purchase</t>
  </si>
  <si>
    <t>---</t>
  </si>
  <si>
    <t xml:space="preserve">   資料來源 : 臺灣糧食統計要覽 、行政院農業委員會農糧處。</t>
  </si>
  <si>
    <r>
      <t xml:space="preserve">   Source : Taiwan Food Statistics Book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Food and Agriculture Department, COA, Executive Yuan.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</si>
  <si>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</si>
  <si>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</si>
  <si>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t>數                           量(公噸)</t>
  </si>
  <si>
    <t>小計</t>
  </si>
  <si>
    <t>Sub-total</t>
  </si>
  <si>
    <t>Total</t>
  </si>
  <si>
    <t>合計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</si>
  <si>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</si>
  <si>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</si>
  <si>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</si>
  <si>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</si>
  <si>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</si>
  <si>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</si>
  <si>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</si>
  <si>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</si>
  <si>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</si>
  <si>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</si>
  <si>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</si>
  <si>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</si>
  <si>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</si>
  <si>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</si>
  <si>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</si>
  <si>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</si>
  <si>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</si>
  <si>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</si>
  <si>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</si>
  <si>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</si>
  <si>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</si>
  <si>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</si>
  <si>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</si>
  <si>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</si>
  <si>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</si>
  <si>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</si>
  <si>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</si>
  <si>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</si>
  <si>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</si>
  <si>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</si>
  <si>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</si>
  <si>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</si>
  <si>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</si>
  <si>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</si>
  <si>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</si>
  <si>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</si>
  <si>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</si>
  <si>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</si>
  <si>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</si>
  <si>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</si>
  <si>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</si>
  <si>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</si>
  <si>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 xml:space="preserve"> Tainan City</t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</si>
  <si>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The Price of present is adjusted from 1993 2nd Crop. </t>
    </r>
  </si>
  <si>
    <t xml:space="preserve">   註：目前價格係自民國82年二期開始調整。</t>
  </si>
  <si>
    <r>
      <t>梗      稻(蓬萊)</t>
    </r>
    <r>
      <rPr>
        <sz val="8"/>
        <rFont val="Times New Roman"/>
        <family val="1"/>
      </rPr>
      <t>Japonica Rice</t>
    </r>
  </si>
  <si>
    <t>硬秈稻</t>
  </si>
  <si>
    <r>
      <t>(在來)</t>
    </r>
    <r>
      <rPr>
        <sz val="7.5"/>
        <rFont val="Times New Roman"/>
        <family val="1"/>
      </rPr>
      <t>India Rice</t>
    </r>
  </si>
  <si>
    <t>(蓬萊)</t>
  </si>
  <si>
    <t>(在來)</t>
  </si>
  <si>
    <t>梗稻</t>
  </si>
  <si>
    <t>軟秈稻</t>
  </si>
  <si>
    <t>1.  Quantity and Prices of Paddy Purchased</t>
  </si>
  <si>
    <t>Quantity(m.t.)</t>
  </si>
  <si>
    <r>
      <t>價格(元/公斤)</t>
    </r>
    <r>
      <rPr>
        <sz val="8"/>
        <rFont val="Times New Roman"/>
        <family val="1"/>
      </rPr>
      <t>Prices(N.T.$/kg)</t>
    </r>
  </si>
  <si>
    <r>
      <t>軟秈稻(秈稻)</t>
    </r>
    <r>
      <rPr>
        <sz val="8"/>
        <rFont val="Times New Roman"/>
        <family val="1"/>
      </rPr>
      <t>India Rice (long)</t>
    </r>
  </si>
  <si>
    <t>第一期</t>
  </si>
  <si>
    <t>第二期</t>
  </si>
  <si>
    <t>小計</t>
  </si>
  <si>
    <t>(秈稻)</t>
  </si>
  <si>
    <t xml:space="preserve"> 1999</t>
  </si>
  <si>
    <r>
      <t xml:space="preserve">   250     89</t>
    </r>
    <r>
      <rPr>
        <sz val="8"/>
        <rFont val="標楷體"/>
        <family val="4"/>
      </rPr>
      <t>年農業統計年報</t>
    </r>
  </si>
  <si>
    <t xml:space="preserve">AG. STATIISTICS YEARBOOK 2000     251   </t>
  </si>
  <si>
    <r>
      <t>(1)</t>
    </r>
    <r>
      <rPr>
        <sz val="10"/>
        <rFont val="標楷體"/>
        <family val="4"/>
      </rPr>
      <t>計畫收購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</si>
</sst>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#\ ##0;\-#\ ###\ ###;\-"/>
    <numFmt numFmtId="187" formatCode="#.0\ ###\ ##0;\-#.0\ ###\ ###;\-"/>
    <numFmt numFmtId="188" formatCode="0.00_);[Red]\(0.00\)"/>
    <numFmt numFmtId="189" formatCode="#,##0.00;\-#,##0.00;&quot;-&quot;"/>
    <numFmt numFmtId="190" formatCode="#.0\ ###\ ##0"/>
    <numFmt numFmtId="191" formatCode="#.00\ ###\ ##0"/>
    <numFmt numFmtId="192" formatCode="0.00000000_);[Red]\(0.00000000\)"/>
    <numFmt numFmtId="193" formatCode="0.0"/>
    <numFmt numFmtId="194" formatCode="0.000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14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7"/>
      <name val="Times New Roman"/>
      <family val="1"/>
    </font>
    <font>
      <sz val="7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sz val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0" xfId="0" applyFont="1" applyAlignment="1" applyProtection="1" quotePrefix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85" fontId="6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>
      <alignment vertical="center"/>
    </xf>
    <xf numFmtId="186" fontId="6" fillId="0" borderId="0" xfId="0" applyNumberFormat="1" applyFont="1" applyAlignment="1" applyProtection="1">
      <alignment horizontal="right" vertical="center"/>
      <protection locked="0"/>
    </xf>
    <xf numFmtId="186" fontId="14" fillId="0" borderId="0" xfId="0" applyNumberFormat="1" applyFont="1" applyAlignment="1" applyProtection="1">
      <alignment horizontal="right" vertical="center"/>
      <protection locked="0"/>
    </xf>
    <xf numFmtId="186" fontId="6" fillId="0" borderId="0" xfId="0" applyNumberFormat="1" applyFont="1" applyBorder="1" applyAlignment="1" applyProtection="1">
      <alignment horizontal="right" vertical="center"/>
      <protection locked="0"/>
    </xf>
    <xf numFmtId="186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14" fillId="0" borderId="1" xfId="0" applyFont="1" applyBorder="1" applyAlignment="1" quotePrefix="1">
      <alignment horizontal="center" vertical="center"/>
    </xf>
    <xf numFmtId="0" fontId="16" fillId="0" borderId="0" xfId="0" applyFont="1" applyAlignment="1">
      <alignment vertical="center"/>
    </xf>
    <xf numFmtId="0" fontId="6" fillId="0" borderId="1" xfId="0" applyFont="1" applyBorder="1" applyAlignment="1" quotePrefix="1">
      <alignment vertical="center"/>
    </xf>
    <xf numFmtId="0" fontId="6" fillId="0" borderId="3" xfId="0" applyFont="1" applyBorder="1" applyAlignment="1">
      <alignment vertical="center"/>
    </xf>
    <xf numFmtId="186" fontId="6" fillId="0" borderId="2" xfId="0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1" fillId="0" borderId="0" xfId="0" applyFont="1" applyAlignment="1" applyProtection="1" quotePrefix="1">
      <alignment horizontal="right" vertical="center"/>
      <protection locked="0"/>
    </xf>
    <xf numFmtId="0" fontId="6" fillId="0" borderId="2" xfId="0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distributed" vertical="center"/>
    </xf>
    <xf numFmtId="189" fontId="6" fillId="0" borderId="0" xfId="0" applyNumberFormat="1" applyFont="1" applyAlignment="1" applyProtection="1">
      <alignment horizontal="right" vertical="center"/>
      <protection locked="0"/>
    </xf>
    <xf numFmtId="189" fontId="14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86" fontId="6" fillId="0" borderId="0" xfId="0" applyNumberFormat="1" applyFont="1" applyAlignment="1" applyProtection="1" quotePrefix="1">
      <alignment horizontal="right" vertical="center"/>
      <protection locked="0"/>
    </xf>
    <xf numFmtId="186" fontId="6" fillId="0" borderId="4" xfId="0" applyNumberFormat="1" applyFont="1" applyBorder="1" applyAlignment="1" applyProtection="1">
      <alignment horizontal="right" vertical="center"/>
      <protection locked="0"/>
    </xf>
    <xf numFmtId="189" fontId="6" fillId="0" borderId="1" xfId="0" applyNumberFormat="1" applyFont="1" applyBorder="1" applyAlignment="1" applyProtection="1">
      <alignment horizontal="right" vertical="center"/>
      <protection locked="0"/>
    </xf>
    <xf numFmtId="189" fontId="14" fillId="0" borderId="1" xfId="0" applyNumberFormat="1" applyFont="1" applyBorder="1" applyAlignment="1" applyProtection="1">
      <alignment horizontal="right" vertical="center"/>
      <protection locked="0"/>
    </xf>
    <xf numFmtId="186" fontId="6" fillId="0" borderId="3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quotePrefix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distributed" vertical="top"/>
    </xf>
    <xf numFmtId="0" fontId="8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left" vertical="center" indent="1"/>
      <protection/>
    </xf>
    <xf numFmtId="0" fontId="6" fillId="0" borderId="0" xfId="15" applyFont="1" applyAlignment="1" applyProtection="1">
      <alignment horizontal="left" vertical="center" indent="1"/>
      <protection locked="0"/>
    </xf>
    <xf numFmtId="0" fontId="6" fillId="0" borderId="0" xfId="15" applyFont="1" applyAlignment="1" applyProtection="1">
      <alignment horizontal="left" vertical="center" indent="2"/>
      <protection locked="0"/>
    </xf>
    <xf numFmtId="0" fontId="8" fillId="0" borderId="6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6" xfId="0" applyFont="1" applyBorder="1" applyAlignment="1" quotePrefix="1">
      <alignment horizontal="distributed" vertical="center"/>
    </xf>
    <xf numFmtId="0" fontId="8" fillId="0" borderId="11" xfId="0" applyFont="1" applyBorder="1" applyAlignment="1" quotePrefix="1">
      <alignment horizontal="distributed" vertical="center"/>
    </xf>
    <xf numFmtId="194" fontId="19" fillId="0" borderId="0" xfId="0" applyNumberFormat="1" applyFont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top"/>
    </xf>
    <xf numFmtId="0" fontId="8" fillId="0" borderId="20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center" wrapText="1"/>
    </xf>
    <xf numFmtId="0" fontId="8" fillId="0" borderId="4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B16" sqref="B16"/>
    </sheetView>
  </sheetViews>
  <sheetFormatPr defaultColWidth="9.00390625" defaultRowHeight="16.5"/>
  <cols>
    <col min="1" max="1" width="18.375" style="34" customWidth="1"/>
    <col min="2" max="8" width="8.50390625" style="34" customWidth="1"/>
    <col min="9" max="9" width="16.125" style="34" customWidth="1"/>
    <col min="10" max="17" width="7.50390625" style="34" customWidth="1"/>
    <col min="18" max="18" width="18.375" style="34" customWidth="1"/>
    <col min="19" max="16384" width="8.75390625" style="34" customWidth="1"/>
  </cols>
  <sheetData>
    <row r="1" spans="1:18" s="11" customFormat="1" ht="10.5" customHeight="1">
      <c r="A1" s="1" t="s">
        <v>85</v>
      </c>
      <c r="R1" s="35" t="s">
        <v>86</v>
      </c>
    </row>
    <row r="2" spans="1:18" s="37" customFormat="1" ht="27" customHeight="1">
      <c r="A2" s="82" t="s">
        <v>10</v>
      </c>
      <c r="B2" s="82"/>
      <c r="C2" s="82"/>
      <c r="D2" s="82"/>
      <c r="E2" s="82"/>
      <c r="F2" s="82"/>
      <c r="G2" s="82"/>
      <c r="H2" s="82"/>
      <c r="J2" s="82" t="s">
        <v>76</v>
      </c>
      <c r="K2" s="82"/>
      <c r="L2" s="82"/>
      <c r="M2" s="82"/>
      <c r="N2" s="82"/>
      <c r="O2" s="82"/>
      <c r="P2" s="82"/>
      <c r="Q2" s="82"/>
      <c r="R2" s="82"/>
    </row>
    <row r="3" spans="1:18" s="16" customFormat="1" ht="18" customHeight="1">
      <c r="A3" s="84" t="s">
        <v>87</v>
      </c>
      <c r="B3" s="84"/>
      <c r="C3" s="84"/>
      <c r="D3" s="84"/>
      <c r="E3" s="84"/>
      <c r="F3" s="84"/>
      <c r="G3" s="84"/>
      <c r="H3" s="84"/>
      <c r="J3" s="84" t="s">
        <v>13</v>
      </c>
      <c r="K3" s="84"/>
      <c r="L3" s="84"/>
      <c r="M3" s="84"/>
      <c r="N3" s="84"/>
      <c r="O3" s="84"/>
      <c r="P3" s="84"/>
      <c r="Q3" s="84"/>
      <c r="R3" s="84"/>
    </row>
    <row r="4" spans="1:18" s="19" customFormat="1" ht="10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  <c r="M4" s="17"/>
      <c r="N4" s="17"/>
      <c r="O4" s="17"/>
      <c r="P4" s="17"/>
      <c r="Q4" s="17"/>
      <c r="R4" s="17"/>
    </row>
    <row r="5" spans="1:18" s="11" customFormat="1" ht="13.5" customHeight="1">
      <c r="A5" s="85" t="s">
        <v>17</v>
      </c>
      <c r="B5" s="76" t="s">
        <v>19</v>
      </c>
      <c r="C5" s="77"/>
      <c r="D5" s="77"/>
      <c r="E5" s="77"/>
      <c r="F5" s="77"/>
      <c r="G5" s="77"/>
      <c r="H5" s="78"/>
      <c r="I5" s="38"/>
      <c r="J5" s="88" t="s">
        <v>77</v>
      </c>
      <c r="K5" s="89"/>
      <c r="L5" s="89"/>
      <c r="M5" s="89"/>
      <c r="N5" s="89"/>
      <c r="O5" s="90" t="s">
        <v>78</v>
      </c>
      <c r="P5" s="77"/>
      <c r="Q5" s="91"/>
      <c r="R5" s="79" t="s">
        <v>18</v>
      </c>
    </row>
    <row r="6" spans="1:18" s="22" customFormat="1" ht="13.5" customHeight="1">
      <c r="A6" s="86"/>
      <c r="B6" s="55"/>
      <c r="C6" s="56"/>
      <c r="D6" s="56"/>
      <c r="E6" s="83" t="s">
        <v>69</v>
      </c>
      <c r="F6" s="83"/>
      <c r="G6" s="83"/>
      <c r="H6" s="58" t="s">
        <v>70</v>
      </c>
      <c r="I6" s="41"/>
      <c r="J6" s="92" t="s">
        <v>71</v>
      </c>
      <c r="K6" s="93"/>
      <c r="L6" s="83" t="s">
        <v>79</v>
      </c>
      <c r="M6" s="94"/>
      <c r="N6" s="94"/>
      <c r="O6" s="51" t="s">
        <v>74</v>
      </c>
      <c r="P6" s="73" t="s">
        <v>70</v>
      </c>
      <c r="Q6" s="74" t="s">
        <v>75</v>
      </c>
      <c r="R6" s="80"/>
    </row>
    <row r="7" spans="1:18" s="22" customFormat="1" ht="10.5" customHeight="1">
      <c r="A7" s="86"/>
      <c r="B7" s="50" t="s">
        <v>23</v>
      </c>
      <c r="C7" s="51" t="s">
        <v>5</v>
      </c>
      <c r="D7" s="51" t="s">
        <v>6</v>
      </c>
      <c r="E7" s="57" t="s">
        <v>20</v>
      </c>
      <c r="F7" s="51" t="s">
        <v>5</v>
      </c>
      <c r="G7" s="51" t="s">
        <v>6</v>
      </c>
      <c r="H7" s="57" t="s">
        <v>20</v>
      </c>
      <c r="I7" s="21"/>
      <c r="J7" s="66" t="s">
        <v>80</v>
      </c>
      <c r="K7" s="51" t="s">
        <v>81</v>
      </c>
      <c r="L7" s="57" t="s">
        <v>82</v>
      </c>
      <c r="M7" s="51" t="s">
        <v>80</v>
      </c>
      <c r="N7" s="51" t="s">
        <v>81</v>
      </c>
      <c r="O7" s="71" t="s">
        <v>72</v>
      </c>
      <c r="P7" s="71" t="s">
        <v>73</v>
      </c>
      <c r="Q7" s="72" t="s">
        <v>83</v>
      </c>
      <c r="R7" s="80"/>
    </row>
    <row r="8" spans="1:18" s="22" customFormat="1" ht="38.25" customHeight="1">
      <c r="A8" s="86"/>
      <c r="B8" s="52" t="s">
        <v>22</v>
      </c>
      <c r="C8" s="53" t="s">
        <v>11</v>
      </c>
      <c r="D8" s="53" t="s">
        <v>12</v>
      </c>
      <c r="E8" s="54" t="s">
        <v>21</v>
      </c>
      <c r="F8" s="53" t="s">
        <v>11</v>
      </c>
      <c r="G8" s="53" t="s">
        <v>12</v>
      </c>
      <c r="H8" s="54" t="s">
        <v>21</v>
      </c>
      <c r="I8" s="21"/>
      <c r="J8" s="61" t="s">
        <v>11</v>
      </c>
      <c r="K8" s="53" t="s">
        <v>12</v>
      </c>
      <c r="L8" s="54" t="s">
        <v>21</v>
      </c>
      <c r="M8" s="53" t="s">
        <v>11</v>
      </c>
      <c r="N8" s="53" t="s">
        <v>12</v>
      </c>
      <c r="O8" s="62" t="s">
        <v>7</v>
      </c>
      <c r="P8" s="62" t="s">
        <v>8</v>
      </c>
      <c r="Q8" s="63" t="s">
        <v>9</v>
      </c>
      <c r="R8" s="80"/>
    </row>
    <row r="9" spans="1:18" s="11" customFormat="1" ht="3" customHeight="1">
      <c r="A9" s="87"/>
      <c r="B9" s="59"/>
      <c r="C9" s="60"/>
      <c r="D9" s="60"/>
      <c r="E9" s="60"/>
      <c r="F9" s="60"/>
      <c r="G9" s="60"/>
      <c r="H9" s="60"/>
      <c r="I9" s="15"/>
      <c r="J9" s="64"/>
      <c r="K9" s="60"/>
      <c r="L9" s="60"/>
      <c r="M9" s="60"/>
      <c r="N9" s="60"/>
      <c r="O9" s="60"/>
      <c r="P9" s="60"/>
      <c r="Q9" s="65"/>
      <c r="R9" s="81"/>
    </row>
    <row r="10" spans="1:18" s="25" customFormat="1" ht="5.25" customHeight="1">
      <c r="A10" s="5"/>
      <c r="B10" s="3"/>
      <c r="C10" s="3"/>
      <c r="D10" s="3"/>
      <c r="E10" s="3"/>
      <c r="F10" s="3"/>
      <c r="G10" s="2"/>
      <c r="H10" s="2"/>
      <c r="I10" s="23"/>
      <c r="J10" s="23"/>
      <c r="K10" s="23"/>
      <c r="L10" s="24"/>
      <c r="M10" s="24"/>
      <c r="N10" s="24"/>
      <c r="O10" s="8"/>
      <c r="P10" s="8"/>
      <c r="Q10" s="46"/>
      <c r="R10" s="23"/>
    </row>
    <row r="11" spans="1:18" s="11" customFormat="1" ht="9" customHeight="1" hidden="1">
      <c r="A11" s="67" t="e">
        <f>"民  國    "&amp;A12-1&amp;"        年"</f>
        <v>#VALUE!</v>
      </c>
      <c r="B11" s="6">
        <f aca="true" t="shared" si="0" ref="B11:B20">C11+D11</f>
        <v>455031</v>
      </c>
      <c r="C11" s="6">
        <v>318523</v>
      </c>
      <c r="D11" s="6">
        <f>G11+K11+N11</f>
        <v>136508</v>
      </c>
      <c r="E11" s="45" t="s">
        <v>14</v>
      </c>
      <c r="F11" s="45" t="s">
        <v>14</v>
      </c>
      <c r="G11" s="6">
        <v>125851</v>
      </c>
      <c r="H11" s="45" t="s">
        <v>14</v>
      </c>
      <c r="I11" s="6"/>
      <c r="J11" s="45" t="s">
        <v>14</v>
      </c>
      <c r="K11" s="6">
        <v>1040</v>
      </c>
      <c r="L11" s="45" t="s">
        <v>14</v>
      </c>
      <c r="M11" s="45" t="s">
        <v>14</v>
      </c>
      <c r="N11" s="6">
        <v>9617</v>
      </c>
      <c r="O11" s="39">
        <v>19</v>
      </c>
      <c r="P11" s="39">
        <v>18</v>
      </c>
      <c r="Q11" s="47">
        <v>18</v>
      </c>
      <c r="R11" s="13" t="e">
        <f>" "&amp;A12+1910</f>
        <v>#VALUE!</v>
      </c>
    </row>
    <row r="12" spans="1:18" s="11" customFormat="1" ht="9" customHeight="1">
      <c r="A12" s="67" t="str">
        <f>"民  國    "&amp;A13-1&amp;"        年"</f>
        <v>民  國    80        年</v>
      </c>
      <c r="B12" s="6">
        <f t="shared" si="0"/>
        <v>394307</v>
      </c>
      <c r="C12" s="6">
        <f>F12+J12+M12</f>
        <v>277570</v>
      </c>
      <c r="D12" s="6">
        <f>G12+K12+N12</f>
        <v>116737</v>
      </c>
      <c r="E12" s="6">
        <f>F12+G12</f>
        <v>367284</v>
      </c>
      <c r="F12" s="6">
        <v>258543</v>
      </c>
      <c r="G12" s="6">
        <v>108741</v>
      </c>
      <c r="H12" s="6">
        <f>J12+K12</f>
        <v>3287</v>
      </c>
      <c r="I12" s="6"/>
      <c r="J12" s="6">
        <v>2084</v>
      </c>
      <c r="K12" s="6">
        <v>1203</v>
      </c>
      <c r="L12" s="6">
        <f>M12+N12</f>
        <v>23736</v>
      </c>
      <c r="M12" s="6">
        <v>16943</v>
      </c>
      <c r="N12" s="6">
        <v>6793</v>
      </c>
      <c r="O12" s="39">
        <v>19</v>
      </c>
      <c r="P12" s="39">
        <v>18</v>
      </c>
      <c r="Q12" s="47">
        <v>18</v>
      </c>
      <c r="R12" s="13" t="str">
        <f>" "&amp;A13+1910</f>
        <v> 1991</v>
      </c>
    </row>
    <row r="13" spans="1:18" s="11" customFormat="1" ht="9" customHeight="1">
      <c r="A13" s="20">
        <v>81</v>
      </c>
      <c r="B13" s="6">
        <f t="shared" si="0"/>
        <v>367188.415</v>
      </c>
      <c r="C13" s="6">
        <f aca="true" t="shared" si="1" ref="C13:C53">F13+J13+M13</f>
        <v>259933.109</v>
      </c>
      <c r="D13" s="6">
        <f aca="true" t="shared" si="2" ref="D13:D53">G13+K13+N13</f>
        <v>107255.306</v>
      </c>
      <c r="E13" s="6">
        <f aca="true" t="shared" si="3" ref="E13:E53">F13+G13</f>
        <v>335863.742</v>
      </c>
      <c r="F13" s="6">
        <v>236356.744</v>
      </c>
      <c r="G13" s="6">
        <v>99506.998</v>
      </c>
      <c r="H13" s="6">
        <f aca="true" t="shared" si="4" ref="H13:H53">J13+K13</f>
        <v>1828.047</v>
      </c>
      <c r="I13" s="6"/>
      <c r="J13" s="6">
        <v>1021.226</v>
      </c>
      <c r="K13" s="6">
        <v>806.821</v>
      </c>
      <c r="L13" s="6">
        <f aca="true" t="shared" si="5" ref="L13:L53">M13+N13</f>
        <v>29496.626</v>
      </c>
      <c r="M13" s="6">
        <v>22555.139</v>
      </c>
      <c r="N13" s="6">
        <v>6941.487</v>
      </c>
      <c r="O13" s="39">
        <v>19</v>
      </c>
      <c r="P13" s="39">
        <v>18</v>
      </c>
      <c r="Q13" s="47">
        <v>18</v>
      </c>
      <c r="R13" s="13" t="str">
        <f aca="true" t="shared" si="6" ref="R13:R22">" "&amp;A13+1911</f>
        <v> 1992</v>
      </c>
    </row>
    <row r="14" spans="1:18" s="11" customFormat="1" ht="9" customHeight="1">
      <c r="A14" s="20">
        <v>82</v>
      </c>
      <c r="B14" s="6">
        <f t="shared" si="0"/>
        <v>448283.84599999996</v>
      </c>
      <c r="C14" s="6">
        <f t="shared" si="1"/>
        <v>295795.01599999995</v>
      </c>
      <c r="D14" s="6">
        <f t="shared" si="2"/>
        <v>152488.83000000002</v>
      </c>
      <c r="E14" s="6">
        <f t="shared" si="3"/>
        <v>425446.724</v>
      </c>
      <c r="F14" s="6">
        <v>278379.942</v>
      </c>
      <c r="G14" s="6">
        <v>147066.782</v>
      </c>
      <c r="H14" s="6">
        <f t="shared" si="4"/>
        <v>1787.532</v>
      </c>
      <c r="I14" s="6"/>
      <c r="J14" s="6">
        <v>1263.915</v>
      </c>
      <c r="K14" s="6">
        <v>523.617</v>
      </c>
      <c r="L14" s="6">
        <f t="shared" si="5"/>
        <v>21049.59</v>
      </c>
      <c r="M14" s="6">
        <v>16151.159</v>
      </c>
      <c r="N14" s="6">
        <v>4898.431</v>
      </c>
      <c r="O14" s="39">
        <v>19</v>
      </c>
      <c r="P14" s="39">
        <v>18</v>
      </c>
      <c r="Q14" s="47">
        <v>18</v>
      </c>
      <c r="R14" s="13" t="str">
        <f t="shared" si="6"/>
        <v> 1993</v>
      </c>
    </row>
    <row r="15" spans="1:18" s="11" customFormat="1" ht="9" customHeight="1">
      <c r="A15" s="10">
        <v>83</v>
      </c>
      <c r="B15" s="6">
        <f t="shared" si="0"/>
        <v>444323.588</v>
      </c>
      <c r="C15" s="6">
        <f t="shared" si="1"/>
        <v>283696.069</v>
      </c>
      <c r="D15" s="6">
        <f t="shared" si="2"/>
        <v>160627.519</v>
      </c>
      <c r="E15" s="6">
        <f t="shared" si="3"/>
        <v>413965.045</v>
      </c>
      <c r="F15" s="6">
        <v>259758.08</v>
      </c>
      <c r="G15" s="6">
        <v>154206.965</v>
      </c>
      <c r="H15" s="6">
        <f t="shared" si="4"/>
        <v>560.451</v>
      </c>
      <c r="I15" s="6"/>
      <c r="J15" s="6">
        <v>381.883</v>
      </c>
      <c r="K15" s="6">
        <v>178.568</v>
      </c>
      <c r="L15" s="6">
        <f t="shared" si="5"/>
        <v>29798.092</v>
      </c>
      <c r="M15" s="6">
        <v>23556.106</v>
      </c>
      <c r="N15" s="6">
        <v>6241.986</v>
      </c>
      <c r="O15" s="39">
        <v>21</v>
      </c>
      <c r="P15" s="39">
        <v>20</v>
      </c>
      <c r="Q15" s="47">
        <v>20</v>
      </c>
      <c r="R15" s="13" t="str">
        <f t="shared" si="6"/>
        <v> 1994</v>
      </c>
    </row>
    <row r="16" spans="1:18" s="11" customFormat="1" ht="9" customHeight="1">
      <c r="A16" s="20">
        <v>84</v>
      </c>
      <c r="B16" s="6">
        <f>C16+D16</f>
        <v>377770.96199999994</v>
      </c>
      <c r="C16" s="6">
        <f>F16+J16+M16</f>
        <v>270123.898</v>
      </c>
      <c r="D16" s="6">
        <f>G16+K16+N16</f>
        <v>107647.06399999998</v>
      </c>
      <c r="E16" s="6">
        <f>F16+G16</f>
        <v>360106.37799999997</v>
      </c>
      <c r="F16" s="6">
        <v>253345.955</v>
      </c>
      <c r="G16" s="6">
        <v>106760.423</v>
      </c>
      <c r="H16" s="6">
        <f>J16+K16</f>
        <v>503.368</v>
      </c>
      <c r="I16" s="6"/>
      <c r="J16" s="6">
        <v>494.085</v>
      </c>
      <c r="K16" s="6">
        <v>9.283</v>
      </c>
      <c r="L16" s="6">
        <f>M16+N16</f>
        <v>17161.216</v>
      </c>
      <c r="M16" s="6">
        <v>16283.858</v>
      </c>
      <c r="N16" s="6">
        <v>877.358</v>
      </c>
      <c r="O16" s="39">
        <v>21</v>
      </c>
      <c r="P16" s="39">
        <v>20</v>
      </c>
      <c r="Q16" s="47">
        <v>20</v>
      </c>
      <c r="R16" s="13" t="str">
        <f>" "&amp;A16+1911</f>
        <v> 1995</v>
      </c>
    </row>
    <row r="17" spans="1:18" s="11" customFormat="1" ht="9" customHeight="1">
      <c r="A17" s="2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9"/>
      <c r="P17" s="39"/>
      <c r="Q17" s="47"/>
      <c r="R17" s="13"/>
    </row>
    <row r="18" spans="1:18" s="11" customFormat="1" ht="9" customHeight="1">
      <c r="A18" s="20">
        <v>85</v>
      </c>
      <c r="B18" s="6">
        <f t="shared" si="0"/>
        <v>269200.973</v>
      </c>
      <c r="C18" s="6">
        <f t="shared" si="1"/>
        <v>136440.934</v>
      </c>
      <c r="D18" s="6">
        <f t="shared" si="2"/>
        <v>132760.039</v>
      </c>
      <c r="E18" s="6">
        <f t="shared" si="3"/>
        <v>247250.668</v>
      </c>
      <c r="F18" s="6">
        <v>122272.504</v>
      </c>
      <c r="G18" s="6">
        <v>124978.164</v>
      </c>
      <c r="H18" s="6">
        <f t="shared" si="4"/>
        <v>183.786</v>
      </c>
      <c r="I18" s="6"/>
      <c r="J18" s="6">
        <v>18.2</v>
      </c>
      <c r="K18" s="6">
        <v>165.586</v>
      </c>
      <c r="L18" s="6">
        <f t="shared" si="5"/>
        <v>21766.519</v>
      </c>
      <c r="M18" s="6">
        <v>14150.23</v>
      </c>
      <c r="N18" s="6">
        <v>7616.289</v>
      </c>
      <c r="O18" s="39">
        <v>21</v>
      </c>
      <c r="P18" s="39">
        <v>20</v>
      </c>
      <c r="Q18" s="47">
        <v>20</v>
      </c>
      <c r="R18" s="13" t="str">
        <f t="shared" si="6"/>
        <v> 1996</v>
      </c>
    </row>
    <row r="19" spans="1:18" s="11" customFormat="1" ht="9" customHeight="1">
      <c r="A19" s="20">
        <v>86</v>
      </c>
      <c r="B19" s="6">
        <f t="shared" si="0"/>
        <v>390138.01</v>
      </c>
      <c r="C19" s="6">
        <f t="shared" si="1"/>
        <v>265258.958</v>
      </c>
      <c r="D19" s="6">
        <f t="shared" si="2"/>
        <v>124879.052</v>
      </c>
      <c r="E19" s="6">
        <f t="shared" si="3"/>
        <v>358294.026</v>
      </c>
      <c r="F19" s="6">
        <v>239832.655</v>
      </c>
      <c r="G19" s="6">
        <v>118461.371</v>
      </c>
      <c r="H19" s="6">
        <f t="shared" si="4"/>
        <v>908.173</v>
      </c>
      <c r="I19" s="6"/>
      <c r="J19" s="6">
        <v>723.297</v>
      </c>
      <c r="K19" s="6">
        <v>184.876</v>
      </c>
      <c r="L19" s="6">
        <f t="shared" si="5"/>
        <v>30935.811</v>
      </c>
      <c r="M19" s="6">
        <v>24703.006</v>
      </c>
      <c r="N19" s="6">
        <v>6232.805</v>
      </c>
      <c r="O19" s="39">
        <v>21</v>
      </c>
      <c r="P19" s="39">
        <v>20</v>
      </c>
      <c r="Q19" s="47">
        <v>20</v>
      </c>
      <c r="R19" s="13" t="str">
        <f t="shared" si="6"/>
        <v> 1997</v>
      </c>
    </row>
    <row r="20" spans="1:18" s="11" customFormat="1" ht="9" customHeight="1">
      <c r="A20" s="26">
        <v>87</v>
      </c>
      <c r="B20" s="6">
        <f t="shared" si="0"/>
        <v>327031.855</v>
      </c>
      <c r="C20" s="6">
        <f t="shared" si="1"/>
        <v>243275.25799999997</v>
      </c>
      <c r="D20" s="6">
        <f t="shared" si="2"/>
        <v>83756.59700000001</v>
      </c>
      <c r="E20" s="6">
        <f t="shared" si="3"/>
        <v>299483.432</v>
      </c>
      <c r="F20" s="6">
        <v>220839.716</v>
      </c>
      <c r="G20" s="6">
        <v>78643.716</v>
      </c>
      <c r="H20" s="6">
        <f t="shared" si="4"/>
        <v>1055.708</v>
      </c>
      <c r="I20" s="6"/>
      <c r="J20" s="6">
        <v>874.15</v>
      </c>
      <c r="K20" s="6">
        <v>181.558</v>
      </c>
      <c r="L20" s="6">
        <f t="shared" si="5"/>
        <v>26492.715</v>
      </c>
      <c r="M20" s="6">
        <v>21561.392</v>
      </c>
      <c r="N20" s="6">
        <v>4931.323</v>
      </c>
      <c r="O20" s="39">
        <v>21</v>
      </c>
      <c r="P20" s="39">
        <v>20</v>
      </c>
      <c r="Q20" s="47">
        <v>20</v>
      </c>
      <c r="R20" s="13" t="str">
        <f t="shared" si="6"/>
        <v> 1998</v>
      </c>
    </row>
    <row r="21" spans="1:18" s="11" customFormat="1" ht="9" customHeight="1">
      <c r="A21" s="26">
        <v>88</v>
      </c>
      <c r="B21" s="6">
        <f>C21+D21</f>
        <v>350413.89999999997</v>
      </c>
      <c r="C21" s="6">
        <f>F21+J21+M21</f>
        <v>253739.84499999997</v>
      </c>
      <c r="D21" s="6">
        <f>G21+K21+N21</f>
        <v>96674.055</v>
      </c>
      <c r="E21" s="6">
        <f t="shared" si="3"/>
        <v>318530.919</v>
      </c>
      <c r="F21" s="6">
        <v>229636.98599999998</v>
      </c>
      <c r="G21" s="6">
        <v>88893.93299999999</v>
      </c>
      <c r="H21" s="6">
        <f t="shared" si="4"/>
        <v>4175.7919999999995</v>
      </c>
      <c r="I21" s="6"/>
      <c r="J21" s="6">
        <v>2697.389</v>
      </c>
      <c r="K21" s="6">
        <v>1478.4029999999998</v>
      </c>
      <c r="L21" s="6">
        <f t="shared" si="5"/>
        <v>27707.189000000002</v>
      </c>
      <c r="M21" s="6">
        <v>21405.47</v>
      </c>
      <c r="N21" s="6">
        <v>6301.719</v>
      </c>
      <c r="O21" s="39">
        <v>21</v>
      </c>
      <c r="P21" s="39">
        <v>20</v>
      </c>
      <c r="Q21" s="47">
        <v>20</v>
      </c>
      <c r="R21" s="13" t="s">
        <v>84</v>
      </c>
    </row>
    <row r="22" spans="1:18" s="28" customFormat="1" ht="9" customHeight="1">
      <c r="A22" s="27">
        <v>89</v>
      </c>
      <c r="B22" s="7">
        <f>SUM(B24:B28)</f>
        <v>375338.542</v>
      </c>
      <c r="C22" s="7">
        <f t="shared" si="1"/>
        <v>258685.53699999998</v>
      </c>
      <c r="D22" s="7">
        <f t="shared" si="2"/>
        <v>116653.005</v>
      </c>
      <c r="E22" s="7">
        <f t="shared" si="3"/>
        <v>341450.16199999995</v>
      </c>
      <c r="F22" s="7">
        <f>SUM(F24:F28)</f>
        <v>233196.99999999997</v>
      </c>
      <c r="G22" s="7">
        <f>SUM(G24:G28)</f>
        <v>108253.162</v>
      </c>
      <c r="H22" s="7">
        <f t="shared" si="4"/>
        <v>4288.79</v>
      </c>
      <c r="I22" s="7"/>
      <c r="J22" s="7">
        <f>SUM(J24:J28)</f>
        <v>1362.554</v>
      </c>
      <c r="K22" s="7">
        <f>SUM(K24:K28)</f>
        <v>2926.236</v>
      </c>
      <c r="L22" s="7">
        <f t="shared" si="5"/>
        <v>29599.59</v>
      </c>
      <c r="M22" s="7">
        <f>SUM(M24:M28)</f>
        <v>24125.983</v>
      </c>
      <c r="N22" s="7">
        <f>SUM(N24:N28)</f>
        <v>5473.607</v>
      </c>
      <c r="O22" s="40">
        <v>21</v>
      </c>
      <c r="P22" s="40">
        <v>20</v>
      </c>
      <c r="Q22" s="48">
        <v>20</v>
      </c>
      <c r="R22" s="14" t="str">
        <f t="shared" si="6"/>
        <v> 2000</v>
      </c>
    </row>
    <row r="23" spans="1:17" s="11" customFormat="1" ht="11.25" customHeight="1">
      <c r="A23" s="29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/>
      <c r="P23" s="39"/>
      <c r="Q23" s="47"/>
    </row>
    <row r="24" spans="1:18" s="11" customFormat="1" ht="12.75" customHeight="1">
      <c r="A24" s="67" t="s">
        <v>24</v>
      </c>
      <c r="B24" s="6">
        <f>C24+D24</f>
        <v>1</v>
      </c>
      <c r="C24" s="6">
        <f t="shared" si="1"/>
        <v>1</v>
      </c>
      <c r="D24" s="6">
        <f t="shared" si="2"/>
        <v>0</v>
      </c>
      <c r="E24" s="6">
        <f t="shared" si="3"/>
        <v>1</v>
      </c>
      <c r="F24" s="6">
        <v>1</v>
      </c>
      <c r="G24" s="6">
        <v>0</v>
      </c>
      <c r="H24" s="6">
        <f t="shared" si="4"/>
        <v>0</v>
      </c>
      <c r="I24" s="6"/>
      <c r="J24" s="6">
        <v>0</v>
      </c>
      <c r="K24" s="6">
        <v>0</v>
      </c>
      <c r="L24" s="6">
        <f t="shared" si="5"/>
        <v>0</v>
      </c>
      <c r="M24" s="6">
        <v>0</v>
      </c>
      <c r="N24" s="6">
        <v>0</v>
      </c>
      <c r="O24" s="39">
        <v>21</v>
      </c>
      <c r="P24" s="39">
        <v>20</v>
      </c>
      <c r="Q24" s="47">
        <v>20</v>
      </c>
      <c r="R24" s="69" t="s">
        <v>48</v>
      </c>
    </row>
    <row r="25" spans="1:18" s="11" customFormat="1" ht="12.75" customHeight="1">
      <c r="A25" s="67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/>
      <c r="P25" s="39"/>
      <c r="Q25" s="47"/>
      <c r="R25" s="69"/>
    </row>
    <row r="26" spans="1:18" s="11" customFormat="1" ht="12.75" customHeight="1">
      <c r="A26" s="67" t="s">
        <v>25</v>
      </c>
      <c r="B26" s="6">
        <f>C26+D26</f>
        <v>177.838</v>
      </c>
      <c r="C26" s="6">
        <f t="shared" si="1"/>
        <v>129.868</v>
      </c>
      <c r="D26" s="6">
        <f t="shared" si="2"/>
        <v>47.97</v>
      </c>
      <c r="E26" s="6">
        <f t="shared" si="3"/>
        <v>177.838</v>
      </c>
      <c r="F26" s="6">
        <v>129.868</v>
      </c>
      <c r="G26" s="6">
        <v>47.97</v>
      </c>
      <c r="H26" s="6">
        <f t="shared" si="4"/>
        <v>0</v>
      </c>
      <c r="I26" s="6"/>
      <c r="J26" s="6">
        <v>0</v>
      </c>
      <c r="K26" s="6">
        <v>0</v>
      </c>
      <c r="L26" s="6">
        <f t="shared" si="5"/>
        <v>0</v>
      </c>
      <c r="M26" s="6">
        <v>0</v>
      </c>
      <c r="N26" s="6">
        <v>0</v>
      </c>
      <c r="O26" s="39">
        <v>21</v>
      </c>
      <c r="P26" s="39">
        <v>20</v>
      </c>
      <c r="Q26" s="47">
        <v>20</v>
      </c>
      <c r="R26" s="69" t="s">
        <v>49</v>
      </c>
    </row>
    <row r="27" spans="1:18" s="11" customFormat="1" ht="12.75" customHeight="1">
      <c r="A27" s="67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/>
      <c r="P27" s="39"/>
      <c r="Q27" s="47"/>
      <c r="R27" s="69"/>
    </row>
    <row r="28" spans="1:18" s="11" customFormat="1" ht="12.75" customHeight="1">
      <c r="A28" s="67" t="s">
        <v>26</v>
      </c>
      <c r="B28" s="6">
        <f>SUM(B30:B53)</f>
        <v>375159.704</v>
      </c>
      <c r="C28" s="6">
        <f t="shared" si="1"/>
        <v>258554.669</v>
      </c>
      <c r="D28" s="6">
        <f t="shared" si="2"/>
        <v>116605.035</v>
      </c>
      <c r="E28" s="6">
        <f t="shared" si="3"/>
        <v>341271.32399999996</v>
      </c>
      <c r="F28" s="6">
        <f>SUM(F30:F53)</f>
        <v>233066.13199999998</v>
      </c>
      <c r="G28" s="6">
        <f>SUM(G30:G53)</f>
        <v>108205.192</v>
      </c>
      <c r="H28" s="6">
        <f t="shared" si="4"/>
        <v>4288.79</v>
      </c>
      <c r="I28" s="6"/>
      <c r="J28" s="6">
        <f>SUM(J30:J53)</f>
        <v>1362.554</v>
      </c>
      <c r="K28" s="6">
        <f>SUM(K30:K53)</f>
        <v>2926.236</v>
      </c>
      <c r="L28" s="6">
        <f t="shared" si="5"/>
        <v>29599.59</v>
      </c>
      <c r="M28" s="6">
        <f>SUM(M30:M53)</f>
        <v>24125.983</v>
      </c>
      <c r="N28" s="6">
        <f>SUM(N30:N53)</f>
        <v>5473.607</v>
      </c>
      <c r="O28" s="39">
        <v>21</v>
      </c>
      <c r="P28" s="39">
        <v>20</v>
      </c>
      <c r="Q28" s="47">
        <v>20</v>
      </c>
      <c r="R28" s="69" t="s">
        <v>0</v>
      </c>
    </row>
    <row r="29" spans="1:18" s="11" customFormat="1" ht="12.75" customHeight="1">
      <c r="A29" s="67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/>
      <c r="P29" s="39"/>
      <c r="Q29" s="47"/>
      <c r="R29" s="69"/>
    </row>
    <row r="30" spans="1:18" s="11" customFormat="1" ht="12.75" customHeight="1">
      <c r="A30" s="67" t="s">
        <v>27</v>
      </c>
      <c r="B30" s="6">
        <f aca="true" t="shared" si="7" ref="B30:B53">C30+D30</f>
        <v>799.1629999999999</v>
      </c>
      <c r="C30" s="6">
        <f t="shared" si="1"/>
        <v>780.7919999999999</v>
      </c>
      <c r="D30" s="6">
        <f t="shared" si="2"/>
        <v>18.371</v>
      </c>
      <c r="E30" s="6">
        <f t="shared" si="3"/>
        <v>797.377</v>
      </c>
      <c r="F30" s="6">
        <v>779.006</v>
      </c>
      <c r="G30" s="6">
        <v>18.371</v>
      </c>
      <c r="H30" s="6">
        <f t="shared" si="4"/>
        <v>0</v>
      </c>
      <c r="I30" s="6"/>
      <c r="J30" s="6">
        <v>0</v>
      </c>
      <c r="K30" s="6">
        <v>0</v>
      </c>
      <c r="L30" s="6">
        <f t="shared" si="5"/>
        <v>1.786</v>
      </c>
      <c r="M30" s="6">
        <v>1.786</v>
      </c>
      <c r="N30" s="6">
        <v>0</v>
      </c>
      <c r="O30" s="39">
        <v>21</v>
      </c>
      <c r="P30" s="39">
        <v>20</v>
      </c>
      <c r="Q30" s="47">
        <v>20</v>
      </c>
      <c r="R30" s="70" t="s">
        <v>50</v>
      </c>
    </row>
    <row r="31" spans="1:18" s="11" customFormat="1" ht="12.75" customHeight="1">
      <c r="A31" s="67" t="s">
        <v>28</v>
      </c>
      <c r="B31" s="6">
        <f t="shared" si="7"/>
        <v>21106.472</v>
      </c>
      <c r="C31" s="6">
        <f t="shared" si="1"/>
        <v>21106.472</v>
      </c>
      <c r="D31" s="6">
        <f t="shared" si="2"/>
        <v>0</v>
      </c>
      <c r="E31" s="6">
        <f t="shared" si="3"/>
        <v>19825.716</v>
      </c>
      <c r="F31" s="6">
        <v>19825.716</v>
      </c>
      <c r="G31" s="6">
        <v>0</v>
      </c>
      <c r="H31" s="6">
        <f t="shared" si="4"/>
        <v>0</v>
      </c>
      <c r="I31" s="6"/>
      <c r="J31" s="6">
        <v>0</v>
      </c>
      <c r="K31" s="6">
        <v>0</v>
      </c>
      <c r="L31" s="6">
        <f t="shared" si="5"/>
        <v>1280.756</v>
      </c>
      <c r="M31" s="6">
        <v>1280.756</v>
      </c>
      <c r="N31" s="6">
        <v>0</v>
      </c>
      <c r="O31" s="39">
        <v>21</v>
      </c>
      <c r="P31" s="39">
        <v>20</v>
      </c>
      <c r="Q31" s="47">
        <v>20</v>
      </c>
      <c r="R31" s="70" t="s">
        <v>51</v>
      </c>
    </row>
    <row r="32" spans="1:18" s="11" customFormat="1" ht="12.75" customHeight="1">
      <c r="A32" s="67" t="s">
        <v>29</v>
      </c>
      <c r="B32" s="6">
        <f t="shared" si="7"/>
        <v>44945.082</v>
      </c>
      <c r="C32" s="6">
        <f t="shared" si="1"/>
        <v>29896.589</v>
      </c>
      <c r="D32" s="6">
        <f t="shared" si="2"/>
        <v>15048.493</v>
      </c>
      <c r="E32" s="6">
        <f t="shared" si="3"/>
        <v>44945.082</v>
      </c>
      <c r="F32" s="6">
        <v>29896.589</v>
      </c>
      <c r="G32" s="6">
        <v>15048.493</v>
      </c>
      <c r="H32" s="6">
        <f t="shared" si="4"/>
        <v>0</v>
      </c>
      <c r="I32" s="6"/>
      <c r="J32" s="6">
        <v>0</v>
      </c>
      <c r="K32" s="6">
        <v>0</v>
      </c>
      <c r="L32" s="6">
        <f t="shared" si="5"/>
        <v>0</v>
      </c>
      <c r="M32" s="6">
        <v>0</v>
      </c>
      <c r="N32" s="6">
        <v>0</v>
      </c>
      <c r="O32" s="39">
        <v>21</v>
      </c>
      <c r="P32" s="39">
        <v>20</v>
      </c>
      <c r="Q32" s="47">
        <v>20</v>
      </c>
      <c r="R32" s="70" t="s">
        <v>52</v>
      </c>
    </row>
    <row r="33" spans="1:18" s="11" customFormat="1" ht="12.75" customHeight="1">
      <c r="A33" s="67" t="s">
        <v>30</v>
      </c>
      <c r="B33" s="6">
        <f t="shared" si="7"/>
        <v>19429.715</v>
      </c>
      <c r="C33" s="6">
        <f t="shared" si="1"/>
        <v>12767.796</v>
      </c>
      <c r="D33" s="6">
        <f t="shared" si="2"/>
        <v>6661.919</v>
      </c>
      <c r="E33" s="6">
        <f t="shared" si="3"/>
        <v>19429.715</v>
      </c>
      <c r="F33" s="6">
        <v>12767.796</v>
      </c>
      <c r="G33" s="6">
        <v>6661.919</v>
      </c>
      <c r="H33" s="6">
        <f t="shared" si="4"/>
        <v>0</v>
      </c>
      <c r="I33" s="6"/>
      <c r="J33" s="6">
        <v>0</v>
      </c>
      <c r="K33" s="6">
        <v>0</v>
      </c>
      <c r="L33" s="6">
        <f t="shared" si="5"/>
        <v>0</v>
      </c>
      <c r="M33" s="6">
        <v>0</v>
      </c>
      <c r="N33" s="6">
        <v>0</v>
      </c>
      <c r="O33" s="39">
        <v>21</v>
      </c>
      <c r="P33" s="39">
        <v>20</v>
      </c>
      <c r="Q33" s="47">
        <v>20</v>
      </c>
      <c r="R33" s="70" t="s">
        <v>53</v>
      </c>
    </row>
    <row r="34" spans="1:18" s="11" customFormat="1" ht="12.75" customHeight="1">
      <c r="A34" s="67" t="s">
        <v>31</v>
      </c>
      <c r="B34" s="6">
        <f t="shared" si="7"/>
        <v>20334.542999999998</v>
      </c>
      <c r="C34" s="6">
        <f t="shared" si="1"/>
        <v>11509.955</v>
      </c>
      <c r="D34" s="6">
        <f t="shared" si="2"/>
        <v>8824.588</v>
      </c>
      <c r="E34" s="6">
        <f t="shared" si="3"/>
        <v>20260.809</v>
      </c>
      <c r="F34" s="6">
        <v>11436.221</v>
      </c>
      <c r="G34" s="6">
        <v>8824.588</v>
      </c>
      <c r="H34" s="6">
        <f t="shared" si="4"/>
        <v>0</v>
      </c>
      <c r="I34" s="6"/>
      <c r="J34" s="6">
        <v>0</v>
      </c>
      <c r="K34" s="6">
        <v>0</v>
      </c>
      <c r="L34" s="6">
        <f t="shared" si="5"/>
        <v>73.734</v>
      </c>
      <c r="M34" s="6">
        <v>73.734</v>
      </c>
      <c r="N34" s="6">
        <v>0</v>
      </c>
      <c r="O34" s="39">
        <v>21</v>
      </c>
      <c r="P34" s="39">
        <v>20</v>
      </c>
      <c r="Q34" s="47">
        <v>20</v>
      </c>
      <c r="R34" s="70" t="s">
        <v>54</v>
      </c>
    </row>
    <row r="35" spans="1:18" s="11" customFormat="1" ht="12.75" customHeight="1">
      <c r="A35" s="68"/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9"/>
      <c r="P35" s="39"/>
      <c r="Q35" s="47"/>
      <c r="R35" s="70"/>
    </row>
    <row r="36" spans="1:18" s="11" customFormat="1" ht="12.75" customHeight="1">
      <c r="A36" s="67" t="s">
        <v>32</v>
      </c>
      <c r="B36" s="6">
        <f t="shared" si="7"/>
        <v>34823.898</v>
      </c>
      <c r="C36" s="6">
        <f t="shared" si="1"/>
        <v>18874.937</v>
      </c>
      <c r="D36" s="6">
        <f t="shared" si="2"/>
        <v>15948.961000000001</v>
      </c>
      <c r="E36" s="6">
        <f t="shared" si="3"/>
        <v>34037.996</v>
      </c>
      <c r="F36" s="6">
        <v>18147.447</v>
      </c>
      <c r="G36" s="6">
        <v>15890.549</v>
      </c>
      <c r="H36" s="6">
        <f t="shared" si="4"/>
        <v>0</v>
      </c>
      <c r="I36" s="6"/>
      <c r="J36" s="6">
        <v>0</v>
      </c>
      <c r="K36" s="6">
        <v>0</v>
      </c>
      <c r="L36" s="6">
        <f t="shared" si="5"/>
        <v>785.902</v>
      </c>
      <c r="M36" s="6">
        <v>727.49</v>
      </c>
      <c r="N36" s="6">
        <v>58.412</v>
      </c>
      <c r="O36" s="39">
        <v>21</v>
      </c>
      <c r="P36" s="39">
        <v>20</v>
      </c>
      <c r="Q36" s="47">
        <v>20</v>
      </c>
      <c r="R36" s="70" t="s">
        <v>55</v>
      </c>
    </row>
    <row r="37" spans="1:18" s="11" customFormat="1" ht="12.75" customHeight="1">
      <c r="A37" s="67" t="s">
        <v>33</v>
      </c>
      <c r="B37" s="6">
        <f t="shared" si="7"/>
        <v>51985.727</v>
      </c>
      <c r="C37" s="6">
        <f t="shared" si="1"/>
        <v>39377.301999999996</v>
      </c>
      <c r="D37" s="6">
        <f t="shared" si="2"/>
        <v>12608.425</v>
      </c>
      <c r="E37" s="6">
        <f t="shared" si="3"/>
        <v>30930.262000000002</v>
      </c>
      <c r="F37" s="6">
        <v>22275.898</v>
      </c>
      <c r="G37" s="6">
        <v>8654.364</v>
      </c>
      <c r="H37" s="6">
        <f t="shared" si="4"/>
        <v>0</v>
      </c>
      <c r="I37" s="6"/>
      <c r="J37" s="6">
        <v>0</v>
      </c>
      <c r="K37" s="6">
        <v>0</v>
      </c>
      <c r="L37" s="6">
        <f t="shared" si="5"/>
        <v>21055.465</v>
      </c>
      <c r="M37" s="6">
        <v>17101.404</v>
      </c>
      <c r="N37" s="6">
        <v>3954.061</v>
      </c>
      <c r="O37" s="39">
        <v>21</v>
      </c>
      <c r="P37" s="39">
        <v>20</v>
      </c>
      <c r="Q37" s="47">
        <v>20</v>
      </c>
      <c r="R37" s="70" t="s">
        <v>56</v>
      </c>
    </row>
    <row r="38" spans="1:18" s="11" customFormat="1" ht="12.75" customHeight="1">
      <c r="A38" s="67" t="s">
        <v>34</v>
      </c>
      <c r="B38" s="6">
        <f t="shared" si="7"/>
        <v>5393.6810000000005</v>
      </c>
      <c r="C38" s="6">
        <f t="shared" si="1"/>
        <v>2567.507</v>
      </c>
      <c r="D38" s="6">
        <f t="shared" si="2"/>
        <v>2826.174</v>
      </c>
      <c r="E38" s="6">
        <f t="shared" si="3"/>
        <v>5048.292</v>
      </c>
      <c r="F38" s="6">
        <v>2222.291</v>
      </c>
      <c r="G38" s="6">
        <v>2826.001</v>
      </c>
      <c r="H38" s="6">
        <f t="shared" si="4"/>
        <v>0</v>
      </c>
      <c r="I38" s="6"/>
      <c r="J38" s="6">
        <v>0</v>
      </c>
      <c r="K38" s="6">
        <v>0</v>
      </c>
      <c r="L38" s="6">
        <f t="shared" si="5"/>
        <v>345.389</v>
      </c>
      <c r="M38" s="6">
        <v>345.216</v>
      </c>
      <c r="N38" s="6">
        <v>0.173</v>
      </c>
      <c r="O38" s="39">
        <v>21</v>
      </c>
      <c r="P38" s="39">
        <v>20</v>
      </c>
      <c r="Q38" s="47">
        <v>20</v>
      </c>
      <c r="R38" s="70" t="s">
        <v>57</v>
      </c>
    </row>
    <row r="39" spans="1:18" s="11" customFormat="1" ht="12.75" customHeight="1">
      <c r="A39" s="67" t="s">
        <v>35</v>
      </c>
      <c r="B39" s="6">
        <f t="shared" si="7"/>
        <v>63984.541</v>
      </c>
      <c r="C39" s="6">
        <f t="shared" si="1"/>
        <v>46551.507</v>
      </c>
      <c r="D39" s="6">
        <f t="shared" si="2"/>
        <v>17433.034000000003</v>
      </c>
      <c r="E39" s="6">
        <f t="shared" si="3"/>
        <v>57491.622</v>
      </c>
      <c r="F39" s="6">
        <v>43317.386</v>
      </c>
      <c r="G39" s="6">
        <v>14174.236</v>
      </c>
      <c r="H39" s="6">
        <f t="shared" si="4"/>
        <v>3905.5499999999997</v>
      </c>
      <c r="I39" s="6"/>
      <c r="J39" s="6">
        <v>1018.274</v>
      </c>
      <c r="K39" s="6">
        <v>2887.276</v>
      </c>
      <c r="L39" s="6">
        <f t="shared" si="5"/>
        <v>2587.369</v>
      </c>
      <c r="M39" s="6">
        <v>2215.847</v>
      </c>
      <c r="N39" s="6">
        <v>371.522</v>
      </c>
      <c r="O39" s="39">
        <v>21</v>
      </c>
      <c r="P39" s="39">
        <v>20</v>
      </c>
      <c r="Q39" s="47">
        <v>20</v>
      </c>
      <c r="R39" s="70" t="s">
        <v>58</v>
      </c>
    </row>
    <row r="40" spans="1:18" s="11" customFormat="1" ht="12.75" customHeight="1">
      <c r="A40" s="67" t="s">
        <v>36</v>
      </c>
      <c r="B40" s="6">
        <f t="shared" si="7"/>
        <v>43584.269</v>
      </c>
      <c r="C40" s="6">
        <f t="shared" si="1"/>
        <v>29109.465</v>
      </c>
      <c r="D40" s="6">
        <f t="shared" si="2"/>
        <v>14474.804</v>
      </c>
      <c r="E40" s="6">
        <f t="shared" si="3"/>
        <v>41640.16</v>
      </c>
      <c r="F40" s="6">
        <v>27879.982</v>
      </c>
      <c r="G40" s="6">
        <v>13760.178</v>
      </c>
      <c r="H40" s="6">
        <f t="shared" si="4"/>
        <v>0</v>
      </c>
      <c r="I40" s="6"/>
      <c r="J40" s="6">
        <v>0</v>
      </c>
      <c r="K40" s="6">
        <v>0</v>
      </c>
      <c r="L40" s="6">
        <f t="shared" si="5"/>
        <v>1944.109</v>
      </c>
      <c r="M40" s="6">
        <v>1229.483</v>
      </c>
      <c r="N40" s="6">
        <v>714.626</v>
      </c>
      <c r="O40" s="39">
        <v>21</v>
      </c>
      <c r="P40" s="39">
        <v>20</v>
      </c>
      <c r="Q40" s="47">
        <v>20</v>
      </c>
      <c r="R40" s="70" t="s">
        <v>59</v>
      </c>
    </row>
    <row r="41" spans="1:18" s="11" customFormat="1" ht="12.75" customHeight="1">
      <c r="A41" s="67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9"/>
      <c r="P41" s="39"/>
      <c r="Q41" s="47"/>
      <c r="R41" s="70"/>
    </row>
    <row r="42" spans="1:18" s="11" customFormat="1" ht="12.75" customHeight="1">
      <c r="A42" s="67" t="s">
        <v>37</v>
      </c>
      <c r="B42" s="6">
        <f t="shared" si="7"/>
        <v>24260.438</v>
      </c>
      <c r="C42" s="6">
        <f t="shared" si="1"/>
        <v>17870.022999999997</v>
      </c>
      <c r="D42" s="6">
        <f t="shared" si="2"/>
        <v>6390.415</v>
      </c>
      <c r="E42" s="6">
        <f t="shared" si="3"/>
        <v>23332.557999999997</v>
      </c>
      <c r="F42" s="6">
        <v>17050.425</v>
      </c>
      <c r="G42" s="6">
        <v>6282.133</v>
      </c>
      <c r="H42" s="6">
        <f t="shared" si="4"/>
        <v>167.031</v>
      </c>
      <c r="I42" s="6"/>
      <c r="J42" s="6">
        <v>163.085</v>
      </c>
      <c r="K42" s="6">
        <v>3.946</v>
      </c>
      <c r="L42" s="6">
        <f t="shared" si="5"/>
        <v>760.849</v>
      </c>
      <c r="M42" s="6">
        <v>656.513</v>
      </c>
      <c r="N42" s="6">
        <v>104.336</v>
      </c>
      <c r="O42" s="39">
        <v>21</v>
      </c>
      <c r="P42" s="39">
        <v>20</v>
      </c>
      <c r="Q42" s="47">
        <v>20</v>
      </c>
      <c r="R42" s="70" t="s">
        <v>60</v>
      </c>
    </row>
    <row r="43" spans="1:18" s="11" customFormat="1" ht="12.75" customHeight="1">
      <c r="A43" s="67" t="s">
        <v>38</v>
      </c>
      <c r="B43" s="6">
        <f t="shared" si="7"/>
        <v>7172.288</v>
      </c>
      <c r="C43" s="6">
        <f t="shared" si="1"/>
        <v>4983.222</v>
      </c>
      <c r="D43" s="6">
        <f t="shared" si="2"/>
        <v>2189.066</v>
      </c>
      <c r="E43" s="6">
        <f t="shared" si="3"/>
        <v>7147.715</v>
      </c>
      <c r="F43" s="6">
        <v>4981.974</v>
      </c>
      <c r="G43" s="6">
        <v>2165.741</v>
      </c>
      <c r="H43" s="6">
        <f t="shared" si="4"/>
        <v>21</v>
      </c>
      <c r="I43" s="6"/>
      <c r="J43" s="6">
        <v>0</v>
      </c>
      <c r="K43" s="6">
        <v>21</v>
      </c>
      <c r="L43" s="6">
        <f t="shared" si="5"/>
        <v>3.5730000000000004</v>
      </c>
      <c r="M43" s="6">
        <v>1.248</v>
      </c>
      <c r="N43" s="6">
        <v>2.325</v>
      </c>
      <c r="O43" s="39">
        <v>21</v>
      </c>
      <c r="P43" s="39">
        <v>20</v>
      </c>
      <c r="Q43" s="47">
        <v>20</v>
      </c>
      <c r="R43" s="70" t="s">
        <v>61</v>
      </c>
    </row>
    <row r="44" spans="1:18" s="11" customFormat="1" ht="12.75" customHeight="1">
      <c r="A44" s="67" t="s">
        <v>39</v>
      </c>
      <c r="B44" s="6">
        <f t="shared" si="7"/>
        <v>9415.769</v>
      </c>
      <c r="C44" s="6">
        <f t="shared" si="1"/>
        <v>6153.506</v>
      </c>
      <c r="D44" s="6">
        <f t="shared" si="2"/>
        <v>3262.263</v>
      </c>
      <c r="E44" s="6">
        <f t="shared" si="3"/>
        <v>9240.217</v>
      </c>
      <c r="F44" s="6">
        <v>5979.97</v>
      </c>
      <c r="G44" s="6">
        <v>3260.247</v>
      </c>
      <c r="H44" s="6">
        <f t="shared" si="4"/>
        <v>175.552</v>
      </c>
      <c r="I44" s="6"/>
      <c r="J44" s="6">
        <v>173.536</v>
      </c>
      <c r="K44" s="6">
        <v>2.016</v>
      </c>
      <c r="L44" s="6">
        <f t="shared" si="5"/>
        <v>0</v>
      </c>
      <c r="M44" s="6">
        <v>0</v>
      </c>
      <c r="N44" s="6">
        <v>0</v>
      </c>
      <c r="O44" s="39">
        <v>21</v>
      </c>
      <c r="P44" s="39">
        <v>20</v>
      </c>
      <c r="Q44" s="47">
        <v>20</v>
      </c>
      <c r="R44" s="70" t="s">
        <v>62</v>
      </c>
    </row>
    <row r="45" spans="1:18" s="11" customFormat="1" ht="12.75" customHeight="1">
      <c r="A45" s="67" t="s">
        <v>40</v>
      </c>
      <c r="B45" s="6">
        <f t="shared" si="7"/>
        <v>7509.639</v>
      </c>
      <c r="C45" s="6">
        <f t="shared" si="1"/>
        <v>4470.256</v>
      </c>
      <c r="D45" s="6">
        <f t="shared" si="2"/>
        <v>3039.383</v>
      </c>
      <c r="E45" s="6">
        <f t="shared" si="3"/>
        <v>7509.639</v>
      </c>
      <c r="F45" s="6">
        <v>4470.256</v>
      </c>
      <c r="G45" s="6">
        <v>3039.383</v>
      </c>
      <c r="H45" s="6">
        <f t="shared" si="4"/>
        <v>0</v>
      </c>
      <c r="I45" s="6"/>
      <c r="J45" s="6">
        <v>0</v>
      </c>
      <c r="K45" s="6">
        <v>0</v>
      </c>
      <c r="L45" s="6">
        <f t="shared" si="5"/>
        <v>0</v>
      </c>
      <c r="M45" s="6">
        <v>0</v>
      </c>
      <c r="N45" s="6">
        <v>0</v>
      </c>
      <c r="O45" s="39">
        <v>21</v>
      </c>
      <c r="P45" s="39">
        <v>20</v>
      </c>
      <c r="Q45" s="47">
        <v>20</v>
      </c>
      <c r="R45" s="70" t="s">
        <v>63</v>
      </c>
    </row>
    <row r="46" spans="1:18" s="11" customFormat="1" ht="12.75" customHeight="1">
      <c r="A46" s="67" t="s">
        <v>41</v>
      </c>
      <c r="B46" s="6">
        <f t="shared" si="7"/>
        <v>11189.456</v>
      </c>
      <c r="C46" s="6">
        <f t="shared" si="1"/>
        <v>6801.044</v>
      </c>
      <c r="D46" s="6">
        <f t="shared" si="2"/>
        <v>4388.412</v>
      </c>
      <c r="E46" s="6">
        <f t="shared" si="3"/>
        <v>11181.797</v>
      </c>
      <c r="F46" s="6">
        <v>6793.385</v>
      </c>
      <c r="G46" s="6">
        <v>4388.412</v>
      </c>
      <c r="H46" s="6">
        <f t="shared" si="4"/>
        <v>7.659</v>
      </c>
      <c r="I46" s="6"/>
      <c r="J46" s="6">
        <v>7.659</v>
      </c>
      <c r="K46" s="6">
        <v>0</v>
      </c>
      <c r="L46" s="6">
        <f t="shared" si="5"/>
        <v>0</v>
      </c>
      <c r="M46" s="6">
        <v>0</v>
      </c>
      <c r="N46" s="6">
        <v>0</v>
      </c>
      <c r="O46" s="39">
        <v>21</v>
      </c>
      <c r="P46" s="39">
        <v>20</v>
      </c>
      <c r="Q46" s="47">
        <v>20</v>
      </c>
      <c r="R46" s="70" t="s">
        <v>64</v>
      </c>
    </row>
    <row r="47" spans="1:18" s="11" customFormat="1" ht="12.75" customHeight="1">
      <c r="A47" s="67" t="s">
        <v>42</v>
      </c>
      <c r="B47" s="6">
        <f t="shared" si="7"/>
        <v>0</v>
      </c>
      <c r="C47" s="6">
        <f t="shared" si="1"/>
        <v>0</v>
      </c>
      <c r="D47" s="6">
        <f t="shared" si="2"/>
        <v>0</v>
      </c>
      <c r="E47" s="6">
        <f t="shared" si="3"/>
        <v>0</v>
      </c>
      <c r="F47" s="6">
        <v>0</v>
      </c>
      <c r="G47" s="6">
        <v>0</v>
      </c>
      <c r="H47" s="6">
        <f t="shared" si="4"/>
        <v>0</v>
      </c>
      <c r="I47" s="6"/>
      <c r="J47" s="6">
        <v>0</v>
      </c>
      <c r="K47" s="6">
        <v>0</v>
      </c>
      <c r="L47" s="6">
        <f t="shared" si="5"/>
        <v>0</v>
      </c>
      <c r="M47" s="6">
        <v>0</v>
      </c>
      <c r="N47" s="6">
        <v>0</v>
      </c>
      <c r="O47" s="39">
        <v>21</v>
      </c>
      <c r="P47" s="39">
        <v>20</v>
      </c>
      <c r="Q47" s="47">
        <v>20</v>
      </c>
      <c r="R47" s="70" t="s">
        <v>65</v>
      </c>
    </row>
    <row r="48" spans="1:18" s="11" customFormat="1" ht="12.75" customHeight="1">
      <c r="A48" s="67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9"/>
      <c r="P48" s="39"/>
      <c r="Q48" s="47"/>
      <c r="R48" s="70"/>
    </row>
    <row r="49" spans="1:18" s="11" customFormat="1" ht="12.75" customHeight="1">
      <c r="A49" s="67" t="s">
        <v>43</v>
      </c>
      <c r="B49" s="6">
        <f t="shared" si="7"/>
        <v>0</v>
      </c>
      <c r="C49" s="6">
        <f t="shared" si="1"/>
        <v>0</v>
      </c>
      <c r="D49" s="6">
        <f t="shared" si="2"/>
        <v>0</v>
      </c>
      <c r="E49" s="6">
        <f t="shared" si="3"/>
        <v>0</v>
      </c>
      <c r="F49" s="6">
        <v>0</v>
      </c>
      <c r="G49" s="6">
        <v>0</v>
      </c>
      <c r="H49" s="6">
        <f t="shared" si="4"/>
        <v>0</v>
      </c>
      <c r="I49" s="6"/>
      <c r="J49" s="6">
        <v>0</v>
      </c>
      <c r="K49" s="6">
        <v>0</v>
      </c>
      <c r="L49" s="6">
        <f t="shared" si="5"/>
        <v>0</v>
      </c>
      <c r="M49" s="6">
        <v>0</v>
      </c>
      <c r="N49" s="6">
        <v>0</v>
      </c>
      <c r="O49" s="39">
        <v>21</v>
      </c>
      <c r="P49" s="39">
        <v>20</v>
      </c>
      <c r="Q49" s="47">
        <v>20</v>
      </c>
      <c r="R49" s="70" t="s">
        <v>1</v>
      </c>
    </row>
    <row r="50" spans="1:18" s="11" customFormat="1" ht="12.75" customHeight="1">
      <c r="A50" s="67" t="s">
        <v>44</v>
      </c>
      <c r="B50" s="6">
        <f t="shared" si="7"/>
        <v>2359.132</v>
      </c>
      <c r="C50" s="6">
        <f t="shared" si="1"/>
        <v>1649.22</v>
      </c>
      <c r="D50" s="6">
        <f t="shared" si="2"/>
        <v>709.912</v>
      </c>
      <c r="E50" s="6">
        <f t="shared" si="3"/>
        <v>2359.132</v>
      </c>
      <c r="F50" s="6">
        <v>1649.22</v>
      </c>
      <c r="G50" s="6">
        <v>709.912</v>
      </c>
      <c r="H50" s="6">
        <f t="shared" si="4"/>
        <v>0</v>
      </c>
      <c r="I50" s="6"/>
      <c r="J50" s="6">
        <v>0</v>
      </c>
      <c r="K50" s="6">
        <v>0</v>
      </c>
      <c r="L50" s="6">
        <f t="shared" si="5"/>
        <v>0</v>
      </c>
      <c r="M50" s="6">
        <v>0</v>
      </c>
      <c r="N50" s="6">
        <v>0</v>
      </c>
      <c r="O50" s="39">
        <v>21</v>
      </c>
      <c r="P50" s="39">
        <v>20</v>
      </c>
      <c r="Q50" s="47">
        <v>20</v>
      </c>
      <c r="R50" s="70" t="s">
        <v>2</v>
      </c>
    </row>
    <row r="51" spans="1:18" s="11" customFormat="1" ht="12.75" customHeight="1">
      <c r="A51" s="67" t="s">
        <v>45</v>
      </c>
      <c r="B51" s="6">
        <f t="shared" si="7"/>
        <v>4550.656</v>
      </c>
      <c r="C51" s="6">
        <f t="shared" si="1"/>
        <v>2690.359</v>
      </c>
      <c r="D51" s="6">
        <f t="shared" si="2"/>
        <v>1860.297</v>
      </c>
      <c r="E51" s="6">
        <f t="shared" si="3"/>
        <v>4550.656</v>
      </c>
      <c r="F51" s="6">
        <v>2690.359</v>
      </c>
      <c r="G51" s="6">
        <v>1860.297</v>
      </c>
      <c r="H51" s="6">
        <f t="shared" si="4"/>
        <v>0</v>
      </c>
      <c r="I51" s="6"/>
      <c r="J51" s="6">
        <v>0</v>
      </c>
      <c r="K51" s="6">
        <v>0</v>
      </c>
      <c r="L51" s="6">
        <f t="shared" si="5"/>
        <v>0</v>
      </c>
      <c r="M51" s="6">
        <v>0</v>
      </c>
      <c r="N51" s="6">
        <v>0</v>
      </c>
      <c r="O51" s="39">
        <v>21</v>
      </c>
      <c r="P51" s="39">
        <v>20</v>
      </c>
      <c r="Q51" s="47">
        <v>20</v>
      </c>
      <c r="R51" s="70" t="s">
        <v>3</v>
      </c>
    </row>
    <row r="52" spans="1:18" s="11" customFormat="1" ht="12.75" customHeight="1">
      <c r="A52" s="67" t="s">
        <v>46</v>
      </c>
      <c r="B52" s="6">
        <f t="shared" si="7"/>
        <v>2274.267</v>
      </c>
      <c r="C52" s="6">
        <f t="shared" si="1"/>
        <v>1367.878</v>
      </c>
      <c r="D52" s="6">
        <f t="shared" si="2"/>
        <v>906.3889999999999</v>
      </c>
      <c r="E52" s="6">
        <f t="shared" si="3"/>
        <v>1513.609</v>
      </c>
      <c r="F52" s="6">
        <v>875.372</v>
      </c>
      <c r="G52" s="6">
        <v>638.237</v>
      </c>
      <c r="H52" s="6">
        <f t="shared" si="4"/>
        <v>0</v>
      </c>
      <c r="I52" s="6"/>
      <c r="J52" s="6">
        <v>0</v>
      </c>
      <c r="K52" s="6">
        <v>0</v>
      </c>
      <c r="L52" s="6">
        <f t="shared" si="5"/>
        <v>760.6579999999999</v>
      </c>
      <c r="M52" s="6">
        <v>492.506</v>
      </c>
      <c r="N52" s="6">
        <v>268.152</v>
      </c>
      <c r="O52" s="39">
        <v>21</v>
      </c>
      <c r="P52" s="39">
        <v>20</v>
      </c>
      <c r="Q52" s="47">
        <v>20</v>
      </c>
      <c r="R52" s="70" t="s">
        <v>4</v>
      </c>
    </row>
    <row r="53" spans="1:18" s="11" customFormat="1" ht="12.75" customHeight="1">
      <c r="A53" s="67" t="s">
        <v>47</v>
      </c>
      <c r="B53" s="6">
        <f t="shared" si="7"/>
        <v>40.967999999999996</v>
      </c>
      <c r="C53" s="6">
        <f t="shared" si="1"/>
        <v>26.839</v>
      </c>
      <c r="D53" s="6">
        <f t="shared" si="2"/>
        <v>14.129</v>
      </c>
      <c r="E53" s="6">
        <f t="shared" si="3"/>
        <v>28.97</v>
      </c>
      <c r="F53" s="6">
        <v>26.839</v>
      </c>
      <c r="G53" s="6">
        <v>2.131</v>
      </c>
      <c r="H53" s="6">
        <f t="shared" si="4"/>
        <v>11.998</v>
      </c>
      <c r="I53" s="6"/>
      <c r="J53" s="6">
        <v>0</v>
      </c>
      <c r="K53" s="6">
        <v>11.998</v>
      </c>
      <c r="L53" s="6">
        <f t="shared" si="5"/>
        <v>0</v>
      </c>
      <c r="M53" s="6">
        <v>0</v>
      </c>
      <c r="N53" s="6">
        <v>0</v>
      </c>
      <c r="O53" s="39">
        <v>21</v>
      </c>
      <c r="P53" s="39">
        <v>20</v>
      </c>
      <c r="Q53" s="47">
        <v>20</v>
      </c>
      <c r="R53" s="70" t="s">
        <v>66</v>
      </c>
    </row>
    <row r="54" spans="1:18" s="11" customFormat="1" ht="7.5" customHeight="1">
      <c r="A54" s="30"/>
      <c r="B54" s="31"/>
      <c r="C54" s="31"/>
      <c r="D54" s="31"/>
      <c r="E54" s="31"/>
      <c r="F54" s="31"/>
      <c r="G54" s="31"/>
      <c r="H54" s="31"/>
      <c r="I54" s="15"/>
      <c r="J54" s="12"/>
      <c r="K54" s="12"/>
      <c r="L54" s="12"/>
      <c r="M54" s="12"/>
      <c r="N54" s="12"/>
      <c r="O54" s="9"/>
      <c r="P54" s="9"/>
      <c r="Q54" s="49"/>
      <c r="R54" s="36"/>
    </row>
    <row r="55" spans="1:18" ht="12" customHeight="1">
      <c r="A55" s="42" t="s">
        <v>68</v>
      </c>
      <c r="B55" s="43"/>
      <c r="C55" s="43"/>
      <c r="D55" s="43"/>
      <c r="J55" s="44" t="s">
        <v>67</v>
      </c>
      <c r="K55" s="43"/>
      <c r="L55" s="43"/>
      <c r="M55" s="43"/>
      <c r="N55" s="43"/>
      <c r="O55" s="43"/>
      <c r="P55" s="43"/>
      <c r="Q55" s="43"/>
      <c r="R55" s="43"/>
    </row>
    <row r="56" spans="1:10" s="11" customFormat="1" ht="12" customHeight="1">
      <c r="A56" s="42" t="s">
        <v>15</v>
      </c>
      <c r="B56" s="15"/>
      <c r="C56" s="15"/>
      <c r="D56" s="15"/>
      <c r="E56" s="15"/>
      <c r="F56" s="15"/>
      <c r="G56" s="15"/>
      <c r="H56" s="15"/>
      <c r="J56" s="32" t="s">
        <v>16</v>
      </c>
    </row>
    <row r="57" s="33" customFormat="1" ht="12" customHeight="1">
      <c r="J57" s="32"/>
    </row>
    <row r="58" spans="2:18" s="33" customFormat="1" ht="9" customHeight="1">
      <c r="B58" s="75"/>
      <c r="C58" s="75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="33" customFormat="1" ht="9" customHeight="1"/>
    <row r="60" s="33" customFormat="1" ht="15.75"/>
  </sheetData>
  <mergeCells count="12">
    <mergeCell ref="J2:R2"/>
    <mergeCell ref="J3:R3"/>
    <mergeCell ref="B5:H5"/>
    <mergeCell ref="R5:R9"/>
    <mergeCell ref="A2:H2"/>
    <mergeCell ref="E6:G6"/>
    <mergeCell ref="A3:H3"/>
    <mergeCell ref="A5:A9"/>
    <mergeCell ref="J5:N5"/>
    <mergeCell ref="O5:Q5"/>
    <mergeCell ref="J6:K6"/>
    <mergeCell ref="L6:N6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果品-枇杷、李</dc:title>
  <dc:subject>Fruit-Loquats, Plums</dc:subject>
  <dc:creator>CMS</dc:creator>
  <cp:keywords>27A</cp:keywords>
  <dc:description/>
  <cp:lastModifiedBy>vc6996</cp:lastModifiedBy>
  <cp:lastPrinted>2001-05-30T09:32:10Z</cp:lastPrinted>
  <dcterms:created xsi:type="dcterms:W3CDTF">2000-04-27T06:59:24Z</dcterms:created>
  <dcterms:modified xsi:type="dcterms:W3CDTF">2004-08-03T01:40:54Z</dcterms:modified>
  <cp:category/>
  <cp:version/>
  <cp:contentType/>
  <cp:contentStatus/>
</cp:coreProperties>
</file>