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activeTab="0"/>
  </bookViews>
  <sheets>
    <sheet name="2.  雜糧收購數量與價格" sheetId="1" r:id="rId1"/>
  </sheets>
  <definedNames>
    <definedName name="_xlnm.Print_Area" localSheetId="0">'2.  雜糧收購數量與價格'!$A$1:$V$56</definedName>
  </definedNames>
  <calcPr fullCalcOnLoad="1"/>
</workbook>
</file>

<file path=xl/comments1.xml><?xml version="1.0" encoding="utf-8"?>
<comments xmlns="http://schemas.openxmlformats.org/spreadsheetml/2006/main">
  <authors>
    <author>糧食處</author>
  </authors>
  <commentList>
    <comment ref="E15" authorId="0">
      <text>
        <r>
          <rPr>
            <b/>
            <sz val="9"/>
            <rFont val="新細明體"/>
            <family val="1"/>
          </rPr>
          <t>糧食處:</t>
        </r>
        <r>
          <rPr>
            <sz val="9"/>
            <rFont val="新細明體"/>
            <family val="1"/>
          </rPr>
          <t xml:space="preserve">
加計為147290</t>
        </r>
      </text>
    </comment>
    <comment ref="C15" authorId="0">
      <text>
        <r>
          <rPr>
            <b/>
            <sz val="9"/>
            <rFont val="新細明體"/>
            <family val="1"/>
          </rPr>
          <t>糧食處:</t>
        </r>
        <r>
          <rPr>
            <sz val="9"/>
            <rFont val="新細明體"/>
            <family val="1"/>
          </rPr>
          <t xml:space="preserve">
加計為138021</t>
        </r>
      </text>
    </comment>
  </commentList>
</comments>
</file>

<file path=xl/sharedStrings.xml><?xml version="1.0" encoding="utf-8"?>
<sst xmlns="http://schemas.openxmlformats.org/spreadsheetml/2006/main" count="103" uniqueCount="79">
  <si>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</si>
  <si>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</si>
  <si>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</si>
  <si>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</si>
  <si>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</si>
  <si>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第一期</t>
  </si>
  <si>
    <t>第二期</t>
  </si>
  <si>
    <t>Total</t>
  </si>
  <si>
    <t>玉米</t>
  </si>
  <si>
    <t>高粱</t>
  </si>
  <si>
    <t>大豆</t>
  </si>
  <si>
    <t>Soybean</t>
  </si>
  <si>
    <t>Corn</t>
  </si>
  <si>
    <t>Sorghum</t>
  </si>
  <si>
    <t>秋裡作</t>
  </si>
  <si>
    <t>Autumn-Winter
Intermediate Crop</t>
  </si>
  <si>
    <t>1st Crop</t>
  </si>
  <si>
    <t>2nd Crop</t>
  </si>
  <si>
    <r>
      <t>2</t>
    </r>
    <r>
      <rPr>
        <sz val="14"/>
        <rFont val="標楷體"/>
        <family val="4"/>
      </rPr>
      <t>.  雜糧收購數量與價格</t>
    </r>
  </si>
  <si>
    <t xml:space="preserve">   資料來源 : 臺灣糧食統計要覽 、行政院農業委員會農糧處。</t>
  </si>
  <si>
    <t xml:space="preserve">                  </t>
  </si>
  <si>
    <t>小計</t>
  </si>
  <si>
    <t>Sub-total</t>
  </si>
  <si>
    <t>Quantity(m.t.)</t>
  </si>
  <si>
    <r>
      <t xml:space="preserve">   Source : Taiwan Food Statistics Book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Food and Agriculture Department, COA, Executive Yuan.</t>
    </r>
  </si>
  <si>
    <t>年  次  及  地  區  別</t>
  </si>
  <si>
    <t>Year, District</t>
  </si>
  <si>
    <t>數                           量(公噸)</t>
  </si>
  <si>
    <r>
      <t>價格(元/公斤)</t>
    </r>
    <r>
      <rPr>
        <sz val="8"/>
        <rFont val="Times New Roman"/>
        <family val="1"/>
      </rPr>
      <t>Prices(N.T.$/kg)</t>
    </r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</si>
  <si>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</si>
  <si>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</si>
  <si>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</si>
  <si>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</si>
  <si>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</si>
  <si>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</si>
  <si>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</si>
  <si>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</si>
  <si>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</si>
  <si>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</si>
  <si>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</si>
  <si>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</si>
  <si>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</si>
  <si>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</si>
  <si>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</si>
  <si>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</si>
  <si>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</si>
  <si>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</si>
  <si>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</si>
  <si>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</si>
  <si>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</si>
  <si>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</si>
  <si>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</si>
  <si>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</si>
  <si>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</si>
  <si>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</si>
  <si>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</si>
  <si>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</si>
  <si>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</si>
  <si>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</si>
  <si>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</si>
  <si>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</si>
  <si>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</si>
  <si>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</si>
  <si>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</si>
  <si>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</si>
  <si>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</si>
  <si>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</si>
  <si>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</si>
  <si>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</si>
  <si>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</si>
  <si>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</si>
  <si>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 xml:space="preserve"> Tainan City</t>
  </si>
  <si>
    <r>
      <t>大豆</t>
    </r>
    <r>
      <rPr>
        <sz val="8"/>
        <rFont val="Times New Roman"/>
        <family val="1"/>
      </rPr>
      <t>Soybean</t>
    </r>
  </si>
  <si>
    <r>
      <t>玉米</t>
    </r>
    <r>
      <rPr>
        <sz val="8"/>
        <rFont val="Times New Roman"/>
        <family val="1"/>
      </rPr>
      <t>Corn</t>
    </r>
  </si>
  <si>
    <t>合計</t>
  </si>
  <si>
    <t>2.  Quantity and Prices of the Coarse Grain Purchased</t>
  </si>
  <si>
    <t xml:space="preserve"> 1999</t>
  </si>
  <si>
    <r>
      <t xml:space="preserve">   254     89</t>
    </r>
    <r>
      <rPr>
        <sz val="8"/>
        <rFont val="標楷體"/>
        <family val="4"/>
      </rPr>
      <t>年農業統計年報</t>
    </r>
  </si>
  <si>
    <t xml:space="preserve">   AG. STATIISTICS YEARBOOK 2000     255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</si>
</sst>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#\ ##0;\-#\ ###\ ###;\-"/>
    <numFmt numFmtId="187" formatCode="0.00_);[Red]\(0.00\)"/>
    <numFmt numFmtId="188" formatCode="0.00_ "/>
    <numFmt numFmtId="189" formatCode="#,##0.00_ "/>
    <numFmt numFmtId="190" formatCode="#.0\ ###\ ##0;\-#.0\ ###\ ###;\-"/>
    <numFmt numFmtId="191" formatCode="#.00\ ###\ ##0;\-#.00\ ###\ ###;\-"/>
    <numFmt numFmtId="192" formatCode="#.\ ###\ ##0;\-#.\ ###\ ###;\-"/>
    <numFmt numFmtId="193" formatCode="#.000\ ###\ ##0;\-#.000\ ###\ ###;\-"/>
    <numFmt numFmtId="194" formatCode="#.0000\ ###\ ##0;\-#.0000\ ###\ ###;\-"/>
    <numFmt numFmtId="195" formatCode="0.00000000_);[Red]\(0.00000000\)"/>
    <numFmt numFmtId="196" formatCode="0.0"/>
    <numFmt numFmtId="197" formatCode="0.000"/>
    <numFmt numFmtId="198" formatCode="0_);[Red]\(0\)"/>
  </numFmts>
  <fonts count="2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3"/>
    </font>
    <font>
      <sz val="7.5"/>
      <name val="華康楷書體W5"/>
      <family val="3"/>
    </font>
    <font>
      <sz val="14"/>
      <name val="華康楷書體W5"/>
      <family val="3"/>
    </font>
    <font>
      <sz val="12"/>
      <name val="華康楷書體W5"/>
      <family val="3"/>
    </font>
    <font>
      <sz val="7"/>
      <name val="華康楷書體W5"/>
      <family val="3"/>
    </font>
    <font>
      <sz val="5"/>
      <name val="華康楷書體W5"/>
      <family val="3"/>
    </font>
    <font>
      <b/>
      <sz val="7.5"/>
      <name val="華康楷書體W5"/>
      <family val="3"/>
    </font>
    <font>
      <sz val="14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7"/>
      <name val="Times New Roman"/>
      <family val="1"/>
    </font>
    <font>
      <sz val="7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細明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dashed"/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/>
    </xf>
    <xf numFmtId="0" fontId="17" fillId="0" borderId="0" xfId="0" applyFont="1" applyAlignment="1" applyProtection="1" quotePrefix="1">
      <alignment horizontal="left" vertical="center"/>
      <protection locked="0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 quotePrefix="1">
      <alignment vertical="center"/>
    </xf>
    <xf numFmtId="0" fontId="15" fillId="0" borderId="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0" xfId="0" applyFont="1" applyAlignment="1">
      <alignment vertical="top"/>
    </xf>
    <xf numFmtId="0" fontId="13" fillId="0" borderId="3" xfId="0" applyFont="1" applyBorder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 applyProtection="1" quotePrefix="1">
      <alignment horizontal="center" vertical="center"/>
      <protection locked="0"/>
    </xf>
    <xf numFmtId="0" fontId="20" fillId="0" borderId="3" xfId="0" applyFont="1" applyBorder="1" applyAlignment="1" quotePrefix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20" fillId="0" borderId="0" xfId="0" applyFont="1" applyAlignment="1" quotePrefix="1">
      <alignment horizontal="center" vertical="center"/>
    </xf>
    <xf numFmtId="186" fontId="13" fillId="0" borderId="0" xfId="0" applyNumberFormat="1" applyFont="1" applyAlignment="1" applyProtection="1">
      <alignment horizontal="right" vertical="center"/>
      <protection locked="0"/>
    </xf>
    <xf numFmtId="186" fontId="20" fillId="0" borderId="0" xfId="0" applyNumberFormat="1" applyFont="1" applyAlignment="1" applyProtection="1">
      <alignment horizontal="right" vertical="center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13" fillId="0" borderId="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17" fillId="0" borderId="0" xfId="0" applyNumberFormat="1" applyFont="1" applyAlignment="1" applyProtection="1" quotePrefix="1">
      <alignment horizontal="left" vertical="center"/>
      <protection locked="0"/>
    </xf>
    <xf numFmtId="0" fontId="13" fillId="0" borderId="0" xfId="0" applyFont="1" applyAlignment="1" quotePrefix="1">
      <alignment horizontal="left" vertical="center"/>
    </xf>
    <xf numFmtId="194" fontId="13" fillId="0" borderId="0" xfId="0" applyNumberFormat="1" applyFont="1" applyAlignment="1" applyProtection="1">
      <alignment horizontal="right" vertical="center"/>
      <protection locked="0"/>
    </xf>
    <xf numFmtId="4" fontId="20" fillId="0" borderId="0" xfId="0" applyNumberFormat="1" applyFont="1" applyAlignment="1" applyProtection="1">
      <alignment horizontal="right" vertical="center"/>
      <protection locked="0"/>
    </xf>
    <xf numFmtId="4" fontId="20" fillId="0" borderId="3" xfId="0" applyNumberFormat="1" applyFont="1" applyBorder="1" applyAlignment="1" applyProtection="1">
      <alignment horizontal="right" vertical="center"/>
      <protection locked="0"/>
    </xf>
    <xf numFmtId="191" fontId="13" fillId="0" borderId="0" xfId="0" applyNumberFormat="1" applyFont="1" applyAlignment="1" applyProtection="1">
      <alignment horizontal="right" vertical="center"/>
      <protection locked="0"/>
    </xf>
    <xf numFmtId="191" fontId="20" fillId="0" borderId="0" xfId="0" applyNumberFormat="1" applyFont="1" applyAlignment="1" applyProtection="1">
      <alignment horizontal="right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 quotePrefix="1">
      <alignment horizontal="center" vertical="center"/>
    </xf>
    <xf numFmtId="0" fontId="21" fillId="0" borderId="7" xfId="0" applyFont="1" applyBorder="1" applyAlignment="1" quotePrefix="1">
      <alignment horizontal="center" vertical="center" wrapText="1" shrinkToFit="1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top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top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 quotePrefix="1">
      <alignment horizontal="distributed" vertical="top"/>
    </xf>
    <xf numFmtId="0" fontId="15" fillId="0" borderId="11" xfId="0" applyFont="1" applyBorder="1" applyAlignment="1" quotePrefix="1">
      <alignment horizontal="distributed" vertical="top"/>
    </xf>
    <xf numFmtId="0" fontId="13" fillId="0" borderId="9" xfId="0" applyFont="1" applyBorder="1" applyAlignment="1" quotePrefix="1">
      <alignment horizontal="center" vertical="center"/>
    </xf>
    <xf numFmtId="0" fontId="19" fillId="0" borderId="7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top"/>
    </xf>
    <xf numFmtId="0" fontId="15" fillId="0" borderId="3" xfId="15" applyFont="1" applyBorder="1" applyAlignment="1">
      <alignment horizontal="center" vertical="center"/>
      <protection/>
    </xf>
    <xf numFmtId="0" fontId="15" fillId="0" borderId="3" xfId="15" applyFont="1" applyBorder="1" applyAlignment="1">
      <alignment horizontal="left" vertical="center" indent="1"/>
      <protection/>
    </xf>
    <xf numFmtId="0" fontId="13" fillId="0" borderId="0" xfId="15" applyFont="1" applyAlignment="1" applyProtection="1">
      <alignment horizontal="left" vertical="center" indent="1"/>
      <protection locked="0"/>
    </xf>
    <xf numFmtId="0" fontId="13" fillId="0" borderId="0" xfId="15" applyFont="1" applyAlignment="1" applyProtection="1">
      <alignment horizontal="left" vertical="center" indent="2"/>
      <protection locked="0"/>
    </xf>
    <xf numFmtId="0" fontId="5" fillId="0" borderId="0" xfId="0" applyFont="1" applyBorder="1" applyAlignment="1">
      <alignment horizontal="distributed" vertical="center"/>
    </xf>
    <xf numFmtId="0" fontId="15" fillId="0" borderId="16" xfId="0" applyFont="1" applyBorder="1" applyAlignment="1" quotePrefix="1">
      <alignment horizontal="distributed" vertical="center"/>
    </xf>
    <xf numFmtId="0" fontId="17" fillId="0" borderId="0" xfId="0" applyFont="1" applyAlignment="1">
      <alignment vertical="center"/>
    </xf>
    <xf numFmtId="0" fontId="15" fillId="0" borderId="17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0" fontId="15" fillId="0" borderId="19" xfId="0" applyFont="1" applyBorder="1" applyAlignment="1" quotePrefix="1">
      <alignment horizontal="distributed" vertical="center"/>
    </xf>
    <xf numFmtId="0" fontId="15" fillId="0" borderId="16" xfId="0" applyFont="1" applyBorder="1" applyAlignment="1" quotePrefix="1">
      <alignment horizontal="distributed" vertical="center"/>
    </xf>
    <xf numFmtId="0" fontId="15" fillId="0" borderId="20" xfId="0" applyFont="1" applyBorder="1" applyAlignment="1" quotePrefix="1">
      <alignment horizontal="distributed" vertical="center"/>
    </xf>
    <xf numFmtId="0" fontId="13" fillId="0" borderId="9" xfId="0" applyFont="1" applyBorder="1" applyAlignment="1" quotePrefix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21" xfId="0" applyFont="1" applyBorder="1" applyAlignment="1" quotePrefix="1">
      <alignment horizontal="distributed"/>
    </xf>
    <xf numFmtId="0" fontId="15" fillId="0" borderId="6" xfId="0" applyFont="1" applyBorder="1" applyAlignment="1" quotePrefix="1">
      <alignment horizontal="distributed"/>
    </xf>
    <xf numFmtId="0" fontId="13" fillId="0" borderId="22" xfId="0" applyFont="1" applyBorder="1" applyAlignment="1" quotePrefix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top"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5" fillId="0" borderId="25" xfId="0" applyFont="1" applyBorder="1" applyAlignment="1" quotePrefix="1">
      <alignment horizontal="center" vertical="center"/>
    </xf>
    <xf numFmtId="0" fontId="15" fillId="0" borderId="3" xfId="0" applyFont="1" applyBorder="1" applyAlignment="1" quotePrefix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8" xfId="0" applyFont="1" applyBorder="1" applyAlignment="1" quotePrefix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7" xfId="0" applyFont="1" applyBorder="1" applyAlignment="1" quotePrefix="1">
      <alignment horizontal="center" vertical="center" shrinkToFit="1"/>
    </xf>
    <xf numFmtId="0" fontId="15" fillId="0" borderId="31" xfId="0" applyFont="1" applyBorder="1" applyAlignment="1" quotePrefix="1">
      <alignment horizontal="center" vertical="center" shrinkToFit="1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18.375" style="16" customWidth="1"/>
    <col min="2" max="10" width="6.625" style="16" customWidth="1"/>
    <col min="11" max="11" width="16.125" style="16" customWidth="1"/>
    <col min="12" max="13" width="5.75390625" style="16" customWidth="1"/>
    <col min="14" max="14" width="6.125" style="16" customWidth="1"/>
    <col min="15" max="17" width="5.75390625" style="16" customWidth="1"/>
    <col min="18" max="21" width="6.125" style="16" customWidth="1"/>
    <col min="22" max="22" width="18.375" style="16" customWidth="1"/>
    <col min="23" max="16384" width="8.75390625" style="16" customWidth="1"/>
  </cols>
  <sheetData>
    <row r="1" spans="1:22" s="1" customFormat="1" ht="10.5" customHeight="1">
      <c r="A1" s="17" t="s">
        <v>77</v>
      </c>
      <c r="U1" s="41" t="s">
        <v>78</v>
      </c>
      <c r="V1" s="76"/>
    </row>
    <row r="2" spans="1:22" s="28" customFormat="1" ht="27" customHeigh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L2" s="89" t="s">
        <v>75</v>
      </c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27" customFormat="1" ht="18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L3" s="90"/>
      <c r="M3" s="90"/>
      <c r="N3" s="91"/>
      <c r="O3" s="91"/>
      <c r="P3" s="91"/>
      <c r="Q3" s="91"/>
      <c r="R3" s="91"/>
      <c r="S3" s="91"/>
      <c r="T3" s="91"/>
      <c r="U3" s="91"/>
      <c r="V3" s="91"/>
    </row>
    <row r="4" spans="1:22" s="5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3.5" customHeight="1">
      <c r="A5" s="94" t="s">
        <v>25</v>
      </c>
      <c r="B5" s="99" t="s">
        <v>27</v>
      </c>
      <c r="C5" s="100"/>
      <c r="D5" s="100"/>
      <c r="E5" s="100"/>
      <c r="F5" s="100"/>
      <c r="G5" s="100"/>
      <c r="H5" s="100"/>
      <c r="I5" s="100"/>
      <c r="J5" s="101"/>
      <c r="K5" s="39"/>
      <c r="L5" s="97" t="s">
        <v>23</v>
      </c>
      <c r="M5" s="98"/>
      <c r="N5" s="98"/>
      <c r="O5" s="98"/>
      <c r="P5" s="98"/>
      <c r="Q5" s="98"/>
      <c r="R5" s="98"/>
      <c r="S5" s="102" t="s">
        <v>28</v>
      </c>
      <c r="T5" s="102"/>
      <c r="U5" s="103"/>
      <c r="V5" s="86" t="s">
        <v>26</v>
      </c>
    </row>
    <row r="6" spans="1:22" s="1" customFormat="1" ht="13.5" customHeight="1">
      <c r="A6" s="95"/>
      <c r="B6" s="84" t="s">
        <v>74</v>
      </c>
      <c r="C6" s="77" t="s">
        <v>5</v>
      </c>
      <c r="D6" s="77" t="s">
        <v>6</v>
      </c>
      <c r="E6" s="77" t="s">
        <v>14</v>
      </c>
      <c r="F6" s="79" t="s">
        <v>73</v>
      </c>
      <c r="G6" s="80"/>
      <c r="H6" s="80"/>
      <c r="I6" s="81"/>
      <c r="J6" s="75" t="s">
        <v>9</v>
      </c>
      <c r="K6" s="74"/>
      <c r="L6" s="82" t="s">
        <v>13</v>
      </c>
      <c r="M6" s="83"/>
      <c r="N6" s="83"/>
      <c r="O6" s="79" t="s">
        <v>72</v>
      </c>
      <c r="P6" s="80"/>
      <c r="Q6" s="80"/>
      <c r="R6" s="81"/>
      <c r="S6" s="59"/>
      <c r="T6" s="59"/>
      <c r="U6" s="60"/>
      <c r="V6" s="87"/>
    </row>
    <row r="7" spans="1:22" s="8" customFormat="1" ht="10.5" customHeight="1">
      <c r="A7" s="95"/>
      <c r="B7" s="85"/>
      <c r="C7" s="78"/>
      <c r="D7" s="78"/>
      <c r="E7" s="78"/>
      <c r="F7" s="54" t="s">
        <v>21</v>
      </c>
      <c r="G7" s="55" t="s">
        <v>5</v>
      </c>
      <c r="H7" s="55" t="s">
        <v>6</v>
      </c>
      <c r="I7" s="55" t="s">
        <v>14</v>
      </c>
      <c r="J7" s="56" t="s">
        <v>21</v>
      </c>
      <c r="K7" s="40"/>
      <c r="L7" s="67" t="s">
        <v>5</v>
      </c>
      <c r="M7" s="68" t="s">
        <v>6</v>
      </c>
      <c r="N7" s="68" t="s">
        <v>14</v>
      </c>
      <c r="O7" s="69" t="s">
        <v>21</v>
      </c>
      <c r="P7" s="68" t="s">
        <v>5</v>
      </c>
      <c r="Q7" s="68" t="s">
        <v>6</v>
      </c>
      <c r="R7" s="68" t="s">
        <v>14</v>
      </c>
      <c r="S7" s="59" t="s">
        <v>8</v>
      </c>
      <c r="T7" s="59" t="s">
        <v>9</v>
      </c>
      <c r="U7" s="60" t="s">
        <v>10</v>
      </c>
      <c r="V7" s="87"/>
    </row>
    <row r="8" spans="1:22" s="8" customFormat="1" ht="38.25" customHeight="1">
      <c r="A8" s="95"/>
      <c r="B8" s="50" t="s">
        <v>7</v>
      </c>
      <c r="C8" s="51" t="s">
        <v>16</v>
      </c>
      <c r="D8" s="51" t="s">
        <v>17</v>
      </c>
      <c r="E8" s="52" t="s">
        <v>15</v>
      </c>
      <c r="F8" s="53" t="s">
        <v>22</v>
      </c>
      <c r="G8" s="51" t="s">
        <v>16</v>
      </c>
      <c r="H8" s="51" t="s">
        <v>17</v>
      </c>
      <c r="I8" s="52" t="s">
        <v>15</v>
      </c>
      <c r="J8" s="57" t="s">
        <v>22</v>
      </c>
      <c r="K8" s="7"/>
      <c r="L8" s="61" t="s">
        <v>16</v>
      </c>
      <c r="M8" s="51" t="s">
        <v>17</v>
      </c>
      <c r="N8" s="52" t="s">
        <v>15</v>
      </c>
      <c r="O8" s="53" t="s">
        <v>22</v>
      </c>
      <c r="P8" s="51" t="s">
        <v>16</v>
      </c>
      <c r="Q8" s="51" t="s">
        <v>17</v>
      </c>
      <c r="R8" s="52" t="s">
        <v>15</v>
      </c>
      <c r="S8" s="62" t="s">
        <v>12</v>
      </c>
      <c r="T8" s="62" t="s">
        <v>13</v>
      </c>
      <c r="U8" s="63" t="s">
        <v>11</v>
      </c>
      <c r="V8" s="87"/>
    </row>
    <row r="9" spans="1:22" s="1" customFormat="1" ht="3" customHeight="1">
      <c r="A9" s="96"/>
      <c r="B9" s="48"/>
      <c r="C9" s="49"/>
      <c r="D9" s="49"/>
      <c r="E9" s="49"/>
      <c r="F9" s="49"/>
      <c r="G9" s="49"/>
      <c r="H9" s="49"/>
      <c r="I9" s="49"/>
      <c r="J9" s="58"/>
      <c r="K9" s="6"/>
      <c r="L9" s="64"/>
      <c r="M9" s="65"/>
      <c r="N9" s="65"/>
      <c r="O9" s="65"/>
      <c r="P9" s="65"/>
      <c r="Q9" s="65"/>
      <c r="R9" s="65"/>
      <c r="S9" s="65"/>
      <c r="T9" s="65"/>
      <c r="U9" s="66"/>
      <c r="V9" s="88"/>
    </row>
    <row r="10" spans="1:22" s="13" customFormat="1" ht="5.25" customHeight="1">
      <c r="A10" s="18"/>
      <c r="B10" s="23"/>
      <c r="C10" s="23"/>
      <c r="D10" s="23"/>
      <c r="E10" s="23"/>
      <c r="F10" s="23"/>
      <c r="G10" s="22"/>
      <c r="H10" s="22"/>
      <c r="I10" s="22"/>
      <c r="J10" s="22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0"/>
    </row>
    <row r="11" spans="1:22" s="1" customFormat="1" ht="9" customHeight="1" hidden="1">
      <c r="A11" s="70" t="e">
        <f>"民  國    "&amp;A12-1&amp;"        年"</f>
        <v>#VALUE!</v>
      </c>
      <c r="B11" s="35">
        <f>F11+J11+O11</f>
        <v>385097</v>
      </c>
      <c r="C11" s="35">
        <f>G11+L11+P11</f>
        <v>152948</v>
      </c>
      <c r="D11" s="35">
        <f>H11+M11+Q11</f>
        <v>34532</v>
      </c>
      <c r="E11" s="35">
        <f>I11+N11+R11</f>
        <v>197617</v>
      </c>
      <c r="F11" s="35">
        <f>SUM(G11:I11)</f>
        <v>261284</v>
      </c>
      <c r="G11" s="35">
        <v>64799</v>
      </c>
      <c r="H11" s="35">
        <v>774</v>
      </c>
      <c r="I11" s="35">
        <v>195711</v>
      </c>
      <c r="J11" s="35">
        <f>SUM(L11:N11)</f>
        <v>115835</v>
      </c>
      <c r="K11" s="35"/>
      <c r="L11" s="35">
        <v>84578</v>
      </c>
      <c r="M11" s="35">
        <v>29474</v>
      </c>
      <c r="N11" s="35">
        <v>1783</v>
      </c>
      <c r="O11" s="35">
        <f>SUM(P11:R11)</f>
        <v>7978</v>
      </c>
      <c r="P11" s="35">
        <v>3571</v>
      </c>
      <c r="Q11" s="35">
        <v>4284</v>
      </c>
      <c r="R11" s="35">
        <v>123</v>
      </c>
      <c r="S11" s="37">
        <v>15</v>
      </c>
      <c r="T11" s="37">
        <v>14</v>
      </c>
      <c r="U11" s="38">
        <v>25</v>
      </c>
      <c r="V11" s="33" t="e">
        <f>" "&amp;A12+1910</f>
        <v>#VALUE!</v>
      </c>
    </row>
    <row r="12" spans="1:22" s="1" customFormat="1" ht="9" customHeight="1">
      <c r="A12" s="70" t="str">
        <f>"民  國    "&amp;A13-1&amp;"        年"</f>
        <v>民  國    80        年</v>
      </c>
      <c r="B12" s="35">
        <f aca="true" t="shared" si="0" ref="B12:B53">F12+J12+O12</f>
        <v>357790</v>
      </c>
      <c r="C12" s="35">
        <f aca="true" t="shared" si="1" ref="C12:C53">G12+L12+P12</f>
        <v>127110</v>
      </c>
      <c r="D12" s="35">
        <f aca="true" t="shared" si="2" ref="D12:D53">H12+M12+Q12</f>
        <v>55827</v>
      </c>
      <c r="E12" s="35">
        <f aca="true" t="shared" si="3" ref="E12:E53">I12+N12+R12</f>
        <v>174853</v>
      </c>
      <c r="F12" s="35">
        <f aca="true" t="shared" si="4" ref="F12:F53">SUM(G12:I12)</f>
        <v>235374</v>
      </c>
      <c r="G12" s="35">
        <v>42219</v>
      </c>
      <c r="H12" s="35">
        <v>19618</v>
      </c>
      <c r="I12" s="35">
        <v>173537</v>
      </c>
      <c r="J12" s="35">
        <f aca="true" t="shared" si="5" ref="J12:J53">SUM(L12:N12)</f>
        <v>112622</v>
      </c>
      <c r="K12" s="46"/>
      <c r="L12" s="35">
        <v>79949</v>
      </c>
      <c r="M12" s="35">
        <v>31583</v>
      </c>
      <c r="N12" s="35">
        <v>1090</v>
      </c>
      <c r="O12" s="35">
        <f aca="true" t="shared" si="6" ref="O12:O53">SUM(P12:R12)</f>
        <v>9794</v>
      </c>
      <c r="P12" s="35">
        <v>4942</v>
      </c>
      <c r="Q12" s="35">
        <v>4626</v>
      </c>
      <c r="R12" s="35">
        <v>226</v>
      </c>
      <c r="S12" s="37">
        <v>15</v>
      </c>
      <c r="T12" s="37">
        <v>14</v>
      </c>
      <c r="U12" s="38">
        <v>25</v>
      </c>
      <c r="V12" s="33" t="str">
        <f>" "&amp;A13+1910</f>
        <v> 1991</v>
      </c>
    </row>
    <row r="13" spans="1:22" s="1" customFormat="1" ht="9" customHeight="1">
      <c r="A13" s="29">
        <v>81</v>
      </c>
      <c r="B13" s="35">
        <f t="shared" si="0"/>
        <v>365001</v>
      </c>
      <c r="C13" s="35">
        <f t="shared" si="1"/>
        <v>139856</v>
      </c>
      <c r="D13" s="35">
        <f t="shared" si="2"/>
        <v>57746</v>
      </c>
      <c r="E13" s="35">
        <f t="shared" si="3"/>
        <v>167399</v>
      </c>
      <c r="F13" s="35">
        <f t="shared" si="4"/>
        <v>245727</v>
      </c>
      <c r="G13" s="35">
        <v>55490</v>
      </c>
      <c r="H13" s="35">
        <v>23727</v>
      </c>
      <c r="I13" s="35">
        <v>166510</v>
      </c>
      <c r="J13" s="35">
        <f t="shared" si="5"/>
        <v>107068</v>
      </c>
      <c r="K13" s="46"/>
      <c r="L13" s="35">
        <v>78637</v>
      </c>
      <c r="M13" s="35">
        <v>27695</v>
      </c>
      <c r="N13" s="35">
        <v>736</v>
      </c>
      <c r="O13" s="35">
        <f t="shared" si="6"/>
        <v>12206</v>
      </c>
      <c r="P13" s="35">
        <v>5729</v>
      </c>
      <c r="Q13" s="35">
        <v>6324</v>
      </c>
      <c r="R13" s="35">
        <v>153</v>
      </c>
      <c r="S13" s="37">
        <v>15</v>
      </c>
      <c r="T13" s="37">
        <v>14</v>
      </c>
      <c r="U13" s="38">
        <v>25</v>
      </c>
      <c r="V13" s="33" t="str">
        <f aca="true" t="shared" si="7" ref="V13:V22">" "&amp;A13+1911</f>
        <v> 1992</v>
      </c>
    </row>
    <row r="14" spans="1:22" s="1" customFormat="1" ht="9" customHeight="1">
      <c r="A14" s="29">
        <v>82</v>
      </c>
      <c r="B14" s="35">
        <f t="shared" si="0"/>
        <v>385771</v>
      </c>
      <c r="C14" s="35">
        <f t="shared" si="1"/>
        <v>136034</v>
      </c>
      <c r="D14" s="35">
        <f t="shared" si="2"/>
        <v>68330</v>
      </c>
      <c r="E14" s="35">
        <f t="shared" si="3"/>
        <v>181407</v>
      </c>
      <c r="F14" s="35">
        <f t="shared" si="4"/>
        <v>256071</v>
      </c>
      <c r="G14" s="35">
        <v>51514</v>
      </c>
      <c r="H14" s="35">
        <v>24937</v>
      </c>
      <c r="I14" s="35">
        <v>179620</v>
      </c>
      <c r="J14" s="35">
        <f t="shared" si="5"/>
        <v>117348</v>
      </c>
      <c r="K14" s="46"/>
      <c r="L14" s="35">
        <v>80745</v>
      </c>
      <c r="M14" s="35">
        <v>34883</v>
      </c>
      <c r="N14" s="35">
        <v>1720</v>
      </c>
      <c r="O14" s="35">
        <f t="shared" si="6"/>
        <v>12352</v>
      </c>
      <c r="P14" s="35">
        <v>3775</v>
      </c>
      <c r="Q14" s="35">
        <v>8510</v>
      </c>
      <c r="R14" s="35">
        <v>67</v>
      </c>
      <c r="S14" s="37">
        <v>15</v>
      </c>
      <c r="T14" s="37">
        <v>14</v>
      </c>
      <c r="U14" s="38">
        <v>25</v>
      </c>
      <c r="V14" s="33" t="str">
        <f t="shared" si="7"/>
        <v> 1993</v>
      </c>
    </row>
    <row r="15" spans="1:22" s="1" customFormat="1" ht="9" customHeight="1">
      <c r="A15" s="26">
        <v>83</v>
      </c>
      <c r="B15" s="35">
        <f t="shared" si="0"/>
        <v>350107</v>
      </c>
      <c r="C15" s="35">
        <f>G15+L15+P15-1</f>
        <v>138020</v>
      </c>
      <c r="D15" s="35">
        <f t="shared" si="2"/>
        <v>64796</v>
      </c>
      <c r="E15" s="35">
        <f>I15+N15+R15+1</f>
        <v>147291</v>
      </c>
      <c r="F15" s="35">
        <f t="shared" si="4"/>
        <v>226407</v>
      </c>
      <c r="G15" s="35">
        <v>56164</v>
      </c>
      <c r="H15" s="35">
        <v>23076</v>
      </c>
      <c r="I15" s="35">
        <v>147167</v>
      </c>
      <c r="J15" s="35">
        <f t="shared" si="5"/>
        <v>111193</v>
      </c>
      <c r="K15" s="35"/>
      <c r="L15" s="35">
        <v>76049</v>
      </c>
      <c r="M15" s="35">
        <v>35046</v>
      </c>
      <c r="N15" s="35">
        <v>98</v>
      </c>
      <c r="O15" s="35">
        <f t="shared" si="6"/>
        <v>12507</v>
      </c>
      <c r="P15" s="35">
        <v>5808</v>
      </c>
      <c r="Q15" s="35">
        <v>6674</v>
      </c>
      <c r="R15" s="35">
        <v>25</v>
      </c>
      <c r="S15" s="37">
        <v>15</v>
      </c>
      <c r="T15" s="37">
        <v>14</v>
      </c>
      <c r="U15" s="38">
        <v>25</v>
      </c>
      <c r="V15" s="33" t="str">
        <f t="shared" si="7"/>
        <v> 1994</v>
      </c>
    </row>
    <row r="16" spans="1:22" s="1" customFormat="1" ht="9" customHeight="1">
      <c r="A16" s="2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7"/>
      <c r="T16" s="37"/>
      <c r="U16" s="38"/>
      <c r="V16" s="33"/>
    </row>
    <row r="17" spans="1:22" s="1" customFormat="1" ht="9" customHeight="1">
      <c r="A17" s="29">
        <v>84</v>
      </c>
      <c r="B17" s="35">
        <f t="shared" si="0"/>
        <v>308745.892</v>
      </c>
      <c r="C17" s="35">
        <f t="shared" si="1"/>
        <v>124405.82</v>
      </c>
      <c r="D17" s="35">
        <f t="shared" si="2"/>
        <v>49001.07399999999</v>
      </c>
      <c r="E17" s="35">
        <f t="shared" si="3"/>
        <v>135338.998</v>
      </c>
      <c r="F17" s="35">
        <f t="shared" si="4"/>
        <v>209157.912</v>
      </c>
      <c r="G17" s="35">
        <v>51857.558</v>
      </c>
      <c r="H17" s="35">
        <v>22196.484</v>
      </c>
      <c r="I17" s="35">
        <v>135103.87</v>
      </c>
      <c r="J17" s="35">
        <f>SUM(L17:N17)</f>
        <v>90751.636</v>
      </c>
      <c r="K17" s="46"/>
      <c r="L17" s="35">
        <v>69726.273</v>
      </c>
      <c r="M17" s="35">
        <v>20879.485</v>
      </c>
      <c r="N17" s="35">
        <v>145.878</v>
      </c>
      <c r="O17" s="35">
        <f t="shared" si="6"/>
        <v>8836.344</v>
      </c>
      <c r="P17" s="35">
        <v>2821.989</v>
      </c>
      <c r="Q17" s="35">
        <v>5925.105</v>
      </c>
      <c r="R17" s="35">
        <v>89.25</v>
      </c>
      <c r="S17" s="37">
        <v>15</v>
      </c>
      <c r="T17" s="37">
        <v>14</v>
      </c>
      <c r="U17" s="38">
        <v>25</v>
      </c>
      <c r="V17" s="33" t="str">
        <f t="shared" si="7"/>
        <v> 1995</v>
      </c>
    </row>
    <row r="18" spans="1:22" s="1" customFormat="1" ht="9" customHeight="1">
      <c r="A18" s="29">
        <v>85</v>
      </c>
      <c r="B18" s="35">
        <f t="shared" si="0"/>
        <v>274350</v>
      </c>
      <c r="C18" s="35">
        <f t="shared" si="1"/>
        <v>115301</v>
      </c>
      <c r="D18" s="35">
        <f t="shared" si="2"/>
        <v>34328</v>
      </c>
      <c r="E18" s="35">
        <f t="shared" si="3"/>
        <v>124721</v>
      </c>
      <c r="F18" s="35">
        <f t="shared" si="4"/>
        <v>204222</v>
      </c>
      <c r="G18" s="35">
        <v>53338</v>
      </c>
      <c r="H18" s="35">
        <v>26163</v>
      </c>
      <c r="I18" s="35">
        <v>124721</v>
      </c>
      <c r="J18" s="35">
        <f t="shared" si="5"/>
        <v>57948</v>
      </c>
      <c r="K18" s="46"/>
      <c r="L18" s="35">
        <v>57948</v>
      </c>
      <c r="M18" s="35">
        <v>0</v>
      </c>
      <c r="N18" s="35">
        <v>0</v>
      </c>
      <c r="O18" s="35">
        <f t="shared" si="6"/>
        <v>12180</v>
      </c>
      <c r="P18" s="35">
        <v>4015</v>
      </c>
      <c r="Q18" s="35">
        <v>8165</v>
      </c>
      <c r="R18" s="35">
        <v>0</v>
      </c>
      <c r="S18" s="37">
        <v>15</v>
      </c>
      <c r="T18" s="37">
        <v>14</v>
      </c>
      <c r="U18" s="38">
        <v>25</v>
      </c>
      <c r="V18" s="33" t="str">
        <f t="shared" si="7"/>
        <v> 1996</v>
      </c>
    </row>
    <row r="19" spans="1:22" s="1" customFormat="1" ht="9" customHeight="1">
      <c r="A19" s="29">
        <v>86</v>
      </c>
      <c r="B19" s="35">
        <f t="shared" si="0"/>
        <v>202753.28899999996</v>
      </c>
      <c r="C19" s="35">
        <f t="shared" si="1"/>
        <v>104850.429</v>
      </c>
      <c r="D19" s="35">
        <f t="shared" si="2"/>
        <v>97902.86</v>
      </c>
      <c r="E19" s="35">
        <f t="shared" si="3"/>
        <v>0</v>
      </c>
      <c r="F19" s="35">
        <f t="shared" si="4"/>
        <v>141348.077</v>
      </c>
      <c r="G19" s="35">
        <v>43627.337</v>
      </c>
      <c r="H19" s="35">
        <v>97720.74</v>
      </c>
      <c r="I19" s="35">
        <v>0</v>
      </c>
      <c r="J19" s="35">
        <f t="shared" si="5"/>
        <v>58142.045</v>
      </c>
      <c r="K19" s="46"/>
      <c r="L19" s="35">
        <v>57974.95</v>
      </c>
      <c r="M19" s="35">
        <v>167.095</v>
      </c>
      <c r="N19" s="35">
        <v>0</v>
      </c>
      <c r="O19" s="35">
        <f t="shared" si="6"/>
        <v>3263.167</v>
      </c>
      <c r="P19" s="35">
        <v>3248.142</v>
      </c>
      <c r="Q19" s="35">
        <v>15.025</v>
      </c>
      <c r="R19" s="35">
        <v>0</v>
      </c>
      <c r="S19" s="37">
        <v>15</v>
      </c>
      <c r="T19" s="37">
        <v>14</v>
      </c>
      <c r="U19" s="38">
        <v>25</v>
      </c>
      <c r="V19" s="33" t="str">
        <f t="shared" si="7"/>
        <v> 1997</v>
      </c>
    </row>
    <row r="20" spans="1:22" s="1" customFormat="1" ht="9" customHeight="1">
      <c r="A20" s="31">
        <v>87</v>
      </c>
      <c r="B20" s="35">
        <f t="shared" si="0"/>
        <v>128250.45700000001</v>
      </c>
      <c r="C20" s="35">
        <f t="shared" si="1"/>
        <v>50406.884</v>
      </c>
      <c r="D20" s="35">
        <f t="shared" si="2"/>
        <v>77843.573</v>
      </c>
      <c r="E20" s="35">
        <f t="shared" si="3"/>
        <v>0</v>
      </c>
      <c r="F20" s="35">
        <f t="shared" si="4"/>
        <v>82453.55900000001</v>
      </c>
      <c r="G20" s="35">
        <v>4609.986</v>
      </c>
      <c r="H20" s="35">
        <v>77843.573</v>
      </c>
      <c r="I20" s="35">
        <v>0</v>
      </c>
      <c r="J20" s="35">
        <f t="shared" si="5"/>
        <v>45796.898</v>
      </c>
      <c r="K20" s="46"/>
      <c r="L20" s="35">
        <v>45796.898</v>
      </c>
      <c r="M20" s="35">
        <v>0</v>
      </c>
      <c r="N20" s="35">
        <v>0</v>
      </c>
      <c r="O20" s="35">
        <f t="shared" si="6"/>
        <v>0</v>
      </c>
      <c r="P20" s="35">
        <v>0</v>
      </c>
      <c r="Q20" s="35">
        <v>0</v>
      </c>
      <c r="R20" s="35">
        <v>0</v>
      </c>
      <c r="S20" s="37">
        <v>15</v>
      </c>
      <c r="T20" s="37">
        <v>14</v>
      </c>
      <c r="U20" s="38">
        <v>25</v>
      </c>
      <c r="V20" s="33" t="str">
        <f t="shared" si="7"/>
        <v> 1998</v>
      </c>
    </row>
    <row r="21" spans="1:22" s="1" customFormat="1" ht="9" customHeight="1">
      <c r="A21" s="31">
        <v>88</v>
      </c>
      <c r="B21" s="35">
        <f>F21+J21+O21</f>
        <v>97688.598</v>
      </c>
      <c r="C21" s="35">
        <f>G21+L21+P21</f>
        <v>36583.31700000002</v>
      </c>
      <c r="D21" s="35">
        <f>H21+M21+Q21</f>
        <v>61105.28099999998</v>
      </c>
      <c r="E21" s="35">
        <f>I21+N21+R21</f>
        <v>0</v>
      </c>
      <c r="F21" s="35">
        <f>SUM(G21:I21)</f>
        <v>63655.76199999998</v>
      </c>
      <c r="G21" s="35">
        <v>2550.4810000000007</v>
      </c>
      <c r="H21" s="35">
        <v>61105.28099999998</v>
      </c>
      <c r="I21" s="35">
        <v>0</v>
      </c>
      <c r="J21" s="35">
        <f t="shared" si="5"/>
        <v>34032.83600000002</v>
      </c>
      <c r="K21" s="46"/>
      <c r="L21" s="35">
        <v>34032.83600000002</v>
      </c>
      <c r="M21" s="35">
        <v>0</v>
      </c>
      <c r="N21" s="35">
        <v>0</v>
      </c>
      <c r="O21" s="35">
        <f t="shared" si="6"/>
        <v>0</v>
      </c>
      <c r="P21" s="35">
        <v>0</v>
      </c>
      <c r="Q21" s="35">
        <v>0</v>
      </c>
      <c r="R21" s="35">
        <v>0</v>
      </c>
      <c r="S21" s="37">
        <v>15</v>
      </c>
      <c r="T21" s="37">
        <v>14</v>
      </c>
      <c r="U21" s="38">
        <v>25</v>
      </c>
      <c r="V21" s="33" t="s">
        <v>76</v>
      </c>
    </row>
    <row r="22" spans="1:22" s="14" customFormat="1" ht="9" customHeight="1">
      <c r="A22" s="32">
        <v>89</v>
      </c>
      <c r="B22" s="36">
        <f t="shared" si="0"/>
        <v>79481.25</v>
      </c>
      <c r="C22" s="36">
        <f t="shared" si="1"/>
        <v>29304.43899999999</v>
      </c>
      <c r="D22" s="36">
        <f t="shared" si="2"/>
        <v>50176.811</v>
      </c>
      <c r="E22" s="36">
        <f t="shared" si="3"/>
        <v>0</v>
      </c>
      <c r="F22" s="36">
        <f t="shared" si="4"/>
        <v>52403.020000000004</v>
      </c>
      <c r="G22" s="36">
        <f>SUM(G24:G53)-G28</f>
        <v>2226.209</v>
      </c>
      <c r="H22" s="36">
        <f>SUM(H24:H53)-H28</f>
        <v>50176.811</v>
      </c>
      <c r="I22" s="36">
        <f>SUM(I24:I53)-I28</f>
        <v>0</v>
      </c>
      <c r="J22" s="36">
        <f t="shared" si="5"/>
        <v>27078.229999999992</v>
      </c>
      <c r="K22" s="47"/>
      <c r="L22" s="36">
        <f>SUM(L24:L53)-L28</f>
        <v>27078.229999999992</v>
      </c>
      <c r="M22" s="36">
        <f>SUM(M24:M53)-M28</f>
        <v>0</v>
      </c>
      <c r="N22" s="36">
        <f>SUM(N24:N53)-N28</f>
        <v>0</v>
      </c>
      <c r="O22" s="36">
        <f t="shared" si="6"/>
        <v>0</v>
      </c>
      <c r="P22" s="36">
        <f>SUM(P24:P53)-P28</f>
        <v>0</v>
      </c>
      <c r="Q22" s="36">
        <f>SUM(Q24:Q53)-Q28</f>
        <v>0</v>
      </c>
      <c r="R22" s="36">
        <f>SUM(R24:R53)-R28</f>
        <v>0</v>
      </c>
      <c r="S22" s="44">
        <v>15</v>
      </c>
      <c r="T22" s="44">
        <v>14</v>
      </c>
      <c r="U22" s="45">
        <v>25</v>
      </c>
      <c r="V22" s="34" t="str">
        <f t="shared" si="7"/>
        <v> 2000</v>
      </c>
    </row>
    <row r="23" spans="1:22" s="1" customFormat="1" ht="11.25" customHeight="1">
      <c r="A23" s="20"/>
      <c r="B23" s="35"/>
      <c r="C23" s="35"/>
      <c r="D23" s="35"/>
      <c r="E23" s="35"/>
      <c r="F23" s="35"/>
      <c r="G23" s="35"/>
      <c r="H23" s="35"/>
      <c r="I23" s="35"/>
      <c r="J23" s="35"/>
      <c r="K23" s="46"/>
      <c r="L23" s="35"/>
      <c r="M23" s="35"/>
      <c r="N23" s="35"/>
      <c r="O23" s="35"/>
      <c r="P23" s="35"/>
      <c r="Q23" s="35"/>
      <c r="R23" s="35"/>
      <c r="S23" s="37"/>
      <c r="T23" s="37"/>
      <c r="U23" s="38"/>
      <c r="V23" s="30"/>
    </row>
    <row r="24" spans="1:22" s="1" customFormat="1" ht="12.75" customHeight="1">
      <c r="A24" s="70" t="s">
        <v>29</v>
      </c>
      <c r="B24" s="35">
        <f t="shared" si="0"/>
        <v>0</v>
      </c>
      <c r="C24" s="35">
        <f t="shared" si="1"/>
        <v>0</v>
      </c>
      <c r="D24" s="35">
        <f t="shared" si="2"/>
        <v>0</v>
      </c>
      <c r="E24" s="35">
        <f t="shared" si="3"/>
        <v>0</v>
      </c>
      <c r="F24" s="35">
        <f t="shared" si="4"/>
        <v>0</v>
      </c>
      <c r="G24" s="35">
        <v>0</v>
      </c>
      <c r="H24" s="35">
        <v>0</v>
      </c>
      <c r="I24" s="35">
        <v>0</v>
      </c>
      <c r="J24" s="35">
        <f t="shared" si="5"/>
        <v>0</v>
      </c>
      <c r="K24" s="35"/>
      <c r="L24" s="35">
        <v>0</v>
      </c>
      <c r="M24" s="35">
        <v>0</v>
      </c>
      <c r="N24" s="35">
        <v>0</v>
      </c>
      <c r="O24" s="35">
        <f t="shared" si="6"/>
        <v>0</v>
      </c>
      <c r="P24" s="35">
        <v>0</v>
      </c>
      <c r="Q24" s="35">
        <v>0</v>
      </c>
      <c r="R24" s="35">
        <v>0</v>
      </c>
      <c r="S24" s="37">
        <v>15</v>
      </c>
      <c r="T24" s="37">
        <v>14</v>
      </c>
      <c r="U24" s="38">
        <v>25</v>
      </c>
      <c r="V24" s="72" t="s">
        <v>53</v>
      </c>
    </row>
    <row r="25" spans="1:22" s="1" customFormat="1" ht="12.75" customHeight="1">
      <c r="A25" s="7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  <c r="T25" s="37"/>
      <c r="U25" s="38"/>
      <c r="V25" s="72"/>
    </row>
    <row r="26" spans="1:22" s="1" customFormat="1" ht="12.75" customHeight="1">
      <c r="A26" s="70" t="s">
        <v>30</v>
      </c>
      <c r="B26" s="35">
        <f t="shared" si="0"/>
        <v>0</v>
      </c>
      <c r="C26" s="35">
        <f t="shared" si="1"/>
        <v>0</v>
      </c>
      <c r="D26" s="35">
        <f t="shared" si="2"/>
        <v>0</v>
      </c>
      <c r="E26" s="35">
        <f t="shared" si="3"/>
        <v>0</v>
      </c>
      <c r="F26" s="35">
        <f t="shared" si="4"/>
        <v>0</v>
      </c>
      <c r="G26" s="35">
        <v>0</v>
      </c>
      <c r="H26" s="35">
        <v>0</v>
      </c>
      <c r="I26" s="35">
        <v>0</v>
      </c>
      <c r="J26" s="35">
        <f t="shared" si="5"/>
        <v>0</v>
      </c>
      <c r="K26" s="35"/>
      <c r="L26" s="35">
        <v>0</v>
      </c>
      <c r="M26" s="35">
        <v>0</v>
      </c>
      <c r="N26" s="35">
        <v>0</v>
      </c>
      <c r="O26" s="35">
        <f t="shared" si="6"/>
        <v>0</v>
      </c>
      <c r="P26" s="35">
        <v>0</v>
      </c>
      <c r="Q26" s="35">
        <v>0</v>
      </c>
      <c r="R26" s="35">
        <v>0</v>
      </c>
      <c r="S26" s="37">
        <v>15</v>
      </c>
      <c r="T26" s="37">
        <v>14</v>
      </c>
      <c r="U26" s="38">
        <v>25</v>
      </c>
      <c r="V26" s="72" t="s">
        <v>54</v>
      </c>
    </row>
    <row r="27" spans="1:22" s="1" customFormat="1" ht="12.75" customHeight="1">
      <c r="A27" s="7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7"/>
      <c r="T27" s="37"/>
      <c r="U27" s="38"/>
      <c r="V27" s="72"/>
    </row>
    <row r="28" spans="1:22" s="1" customFormat="1" ht="12.75" customHeight="1">
      <c r="A28" s="70" t="s">
        <v>31</v>
      </c>
      <c r="B28" s="35">
        <f t="shared" si="0"/>
        <v>79481.25</v>
      </c>
      <c r="C28" s="35">
        <f t="shared" si="1"/>
        <v>29304.439</v>
      </c>
      <c r="D28" s="35">
        <f t="shared" si="2"/>
        <v>50176.811</v>
      </c>
      <c r="E28" s="35">
        <f t="shared" si="3"/>
        <v>0</v>
      </c>
      <c r="F28" s="35">
        <f t="shared" si="4"/>
        <v>52403.020000000004</v>
      </c>
      <c r="G28" s="35">
        <f>SUM(G30:G53)</f>
        <v>2226.209</v>
      </c>
      <c r="H28" s="35">
        <f>SUM(H30:H53)</f>
        <v>50176.811</v>
      </c>
      <c r="I28" s="35">
        <f>SUM(I30:I53)</f>
        <v>0</v>
      </c>
      <c r="J28" s="35">
        <f t="shared" si="5"/>
        <v>27078.23</v>
      </c>
      <c r="K28" s="43"/>
      <c r="L28" s="35">
        <f>SUM(L30:L53)</f>
        <v>27078.23</v>
      </c>
      <c r="M28" s="35">
        <f>SUM(M30:M53)</f>
        <v>0</v>
      </c>
      <c r="N28" s="35">
        <f>SUM(N30:N53)</f>
        <v>0</v>
      </c>
      <c r="O28" s="35">
        <f t="shared" si="6"/>
        <v>0</v>
      </c>
      <c r="P28" s="35">
        <f>SUM(P30:P53)</f>
        <v>0</v>
      </c>
      <c r="Q28" s="35">
        <f>SUM(Q30:Q53)</f>
        <v>0</v>
      </c>
      <c r="R28" s="35">
        <f>SUM(R30:R53)</f>
        <v>0</v>
      </c>
      <c r="S28" s="37">
        <v>15</v>
      </c>
      <c r="T28" s="37">
        <v>14</v>
      </c>
      <c r="U28" s="38">
        <v>25</v>
      </c>
      <c r="V28" s="72" t="s">
        <v>0</v>
      </c>
    </row>
    <row r="29" spans="1:22" s="1" customFormat="1" ht="12.75" customHeight="1">
      <c r="A29" s="7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7"/>
      <c r="T29" s="37"/>
      <c r="U29" s="38"/>
      <c r="V29" s="72"/>
    </row>
    <row r="30" spans="1:22" s="1" customFormat="1" ht="12.75" customHeight="1">
      <c r="A30" s="70" t="s">
        <v>32</v>
      </c>
      <c r="B30" s="35">
        <f t="shared" si="0"/>
        <v>0</v>
      </c>
      <c r="C30" s="35">
        <f t="shared" si="1"/>
        <v>0</v>
      </c>
      <c r="D30" s="35">
        <f t="shared" si="2"/>
        <v>0</v>
      </c>
      <c r="E30" s="35">
        <f t="shared" si="3"/>
        <v>0</v>
      </c>
      <c r="F30" s="35">
        <f t="shared" si="4"/>
        <v>0</v>
      </c>
      <c r="G30" s="35">
        <v>0</v>
      </c>
      <c r="H30" s="35">
        <v>0</v>
      </c>
      <c r="I30" s="35">
        <v>0</v>
      </c>
      <c r="J30" s="35">
        <f t="shared" si="5"/>
        <v>0</v>
      </c>
      <c r="K30" s="35"/>
      <c r="L30" s="35">
        <v>0</v>
      </c>
      <c r="M30" s="35">
        <v>0</v>
      </c>
      <c r="N30" s="35">
        <v>0</v>
      </c>
      <c r="O30" s="35">
        <f t="shared" si="6"/>
        <v>0</v>
      </c>
      <c r="P30" s="35">
        <v>0</v>
      </c>
      <c r="Q30" s="35">
        <v>0</v>
      </c>
      <c r="R30" s="35">
        <v>0</v>
      </c>
      <c r="S30" s="37">
        <v>15</v>
      </c>
      <c r="T30" s="37">
        <v>14</v>
      </c>
      <c r="U30" s="38">
        <v>25</v>
      </c>
      <c r="V30" s="73" t="s">
        <v>55</v>
      </c>
    </row>
    <row r="31" spans="1:22" s="1" customFormat="1" ht="12.75" customHeight="1">
      <c r="A31" s="70" t="s">
        <v>33</v>
      </c>
      <c r="B31" s="35">
        <f t="shared" si="0"/>
        <v>0</v>
      </c>
      <c r="C31" s="35">
        <f t="shared" si="1"/>
        <v>0</v>
      </c>
      <c r="D31" s="35">
        <f t="shared" si="2"/>
        <v>0</v>
      </c>
      <c r="E31" s="35">
        <f t="shared" si="3"/>
        <v>0</v>
      </c>
      <c r="F31" s="35">
        <f t="shared" si="4"/>
        <v>0</v>
      </c>
      <c r="G31" s="35">
        <v>0</v>
      </c>
      <c r="H31" s="35">
        <v>0</v>
      </c>
      <c r="I31" s="35">
        <v>0</v>
      </c>
      <c r="J31" s="35">
        <f t="shared" si="5"/>
        <v>0</v>
      </c>
      <c r="K31" s="35"/>
      <c r="L31" s="35">
        <v>0</v>
      </c>
      <c r="M31" s="35">
        <v>0</v>
      </c>
      <c r="N31" s="35">
        <v>0</v>
      </c>
      <c r="O31" s="35">
        <f t="shared" si="6"/>
        <v>0</v>
      </c>
      <c r="P31" s="35">
        <v>0</v>
      </c>
      <c r="Q31" s="35">
        <v>0</v>
      </c>
      <c r="R31" s="35">
        <v>0</v>
      </c>
      <c r="S31" s="37">
        <v>15</v>
      </c>
      <c r="T31" s="37">
        <v>14</v>
      </c>
      <c r="U31" s="38">
        <v>25</v>
      </c>
      <c r="V31" s="73" t="s">
        <v>56</v>
      </c>
    </row>
    <row r="32" spans="1:22" s="1" customFormat="1" ht="12.75" customHeight="1">
      <c r="A32" s="70" t="s">
        <v>34</v>
      </c>
      <c r="B32" s="35">
        <f t="shared" si="0"/>
        <v>0</v>
      </c>
      <c r="C32" s="35">
        <f t="shared" si="1"/>
        <v>0</v>
      </c>
      <c r="D32" s="35">
        <f t="shared" si="2"/>
        <v>0</v>
      </c>
      <c r="E32" s="35">
        <f t="shared" si="3"/>
        <v>0</v>
      </c>
      <c r="F32" s="35">
        <f t="shared" si="4"/>
        <v>0</v>
      </c>
      <c r="G32" s="35">
        <v>0</v>
      </c>
      <c r="H32" s="35">
        <v>0</v>
      </c>
      <c r="I32" s="35">
        <v>0</v>
      </c>
      <c r="J32" s="35">
        <f t="shared" si="5"/>
        <v>0</v>
      </c>
      <c r="K32" s="35"/>
      <c r="L32" s="35">
        <v>0</v>
      </c>
      <c r="M32" s="35">
        <v>0</v>
      </c>
      <c r="N32" s="35">
        <v>0</v>
      </c>
      <c r="O32" s="35">
        <f t="shared" si="6"/>
        <v>0</v>
      </c>
      <c r="P32" s="35">
        <v>0</v>
      </c>
      <c r="Q32" s="35">
        <v>0</v>
      </c>
      <c r="R32" s="35">
        <v>0</v>
      </c>
      <c r="S32" s="37">
        <v>15</v>
      </c>
      <c r="T32" s="37">
        <v>14</v>
      </c>
      <c r="U32" s="38">
        <v>25</v>
      </c>
      <c r="V32" s="73" t="s">
        <v>57</v>
      </c>
    </row>
    <row r="33" spans="1:22" s="1" customFormat="1" ht="12.75" customHeight="1">
      <c r="A33" s="70" t="s">
        <v>35</v>
      </c>
      <c r="B33" s="35">
        <f t="shared" si="0"/>
        <v>0</v>
      </c>
      <c r="C33" s="35">
        <f t="shared" si="1"/>
        <v>0</v>
      </c>
      <c r="D33" s="35">
        <f t="shared" si="2"/>
        <v>0</v>
      </c>
      <c r="E33" s="35">
        <f t="shared" si="3"/>
        <v>0</v>
      </c>
      <c r="F33" s="35">
        <f t="shared" si="4"/>
        <v>0</v>
      </c>
      <c r="G33" s="35">
        <v>0</v>
      </c>
      <c r="H33" s="35">
        <v>0</v>
      </c>
      <c r="I33" s="35">
        <v>0</v>
      </c>
      <c r="J33" s="35">
        <f t="shared" si="5"/>
        <v>0</v>
      </c>
      <c r="K33" s="35"/>
      <c r="L33" s="35">
        <v>0</v>
      </c>
      <c r="M33" s="35">
        <v>0</v>
      </c>
      <c r="N33" s="35">
        <v>0</v>
      </c>
      <c r="O33" s="35">
        <f t="shared" si="6"/>
        <v>0</v>
      </c>
      <c r="P33" s="35">
        <v>0</v>
      </c>
      <c r="Q33" s="35">
        <v>0</v>
      </c>
      <c r="R33" s="35">
        <v>0</v>
      </c>
      <c r="S33" s="37">
        <v>15</v>
      </c>
      <c r="T33" s="37">
        <v>14</v>
      </c>
      <c r="U33" s="38">
        <v>25</v>
      </c>
      <c r="V33" s="73" t="s">
        <v>58</v>
      </c>
    </row>
    <row r="34" spans="1:22" s="1" customFormat="1" ht="12.75" customHeight="1">
      <c r="A34" s="70" t="s">
        <v>36</v>
      </c>
      <c r="B34" s="35">
        <f t="shared" si="0"/>
        <v>0</v>
      </c>
      <c r="C34" s="35">
        <f t="shared" si="1"/>
        <v>0</v>
      </c>
      <c r="D34" s="35">
        <f t="shared" si="2"/>
        <v>0</v>
      </c>
      <c r="E34" s="35">
        <f t="shared" si="3"/>
        <v>0</v>
      </c>
      <c r="F34" s="35">
        <f t="shared" si="4"/>
        <v>0</v>
      </c>
      <c r="G34" s="35">
        <v>0</v>
      </c>
      <c r="H34" s="35">
        <v>0</v>
      </c>
      <c r="I34" s="35">
        <v>0</v>
      </c>
      <c r="J34" s="35">
        <f t="shared" si="5"/>
        <v>0</v>
      </c>
      <c r="K34" s="35"/>
      <c r="L34" s="35">
        <v>0</v>
      </c>
      <c r="M34" s="35">
        <v>0</v>
      </c>
      <c r="N34" s="35">
        <v>0</v>
      </c>
      <c r="O34" s="35">
        <f t="shared" si="6"/>
        <v>0</v>
      </c>
      <c r="P34" s="35">
        <v>0</v>
      </c>
      <c r="Q34" s="35">
        <v>0</v>
      </c>
      <c r="R34" s="35">
        <v>0</v>
      </c>
      <c r="S34" s="37">
        <v>15</v>
      </c>
      <c r="T34" s="37">
        <v>14</v>
      </c>
      <c r="U34" s="38">
        <v>25</v>
      </c>
      <c r="V34" s="73" t="s">
        <v>59</v>
      </c>
    </row>
    <row r="35" spans="1:22" s="1" customFormat="1" ht="12.75" customHeight="1">
      <c r="A35" s="7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  <c r="T35" s="37"/>
      <c r="U35" s="38"/>
      <c r="V35" s="73"/>
    </row>
    <row r="36" spans="1:22" s="1" customFormat="1" ht="12.75" customHeight="1">
      <c r="A36" s="70" t="s">
        <v>37</v>
      </c>
      <c r="B36" s="35">
        <f t="shared" si="0"/>
        <v>0</v>
      </c>
      <c r="C36" s="35">
        <f t="shared" si="1"/>
        <v>0</v>
      </c>
      <c r="D36" s="35">
        <f t="shared" si="2"/>
        <v>0</v>
      </c>
      <c r="E36" s="35">
        <f t="shared" si="3"/>
        <v>0</v>
      </c>
      <c r="F36" s="35">
        <f t="shared" si="4"/>
        <v>0</v>
      </c>
      <c r="G36" s="35">
        <v>0</v>
      </c>
      <c r="H36" s="35">
        <v>0</v>
      </c>
      <c r="I36" s="35">
        <v>0</v>
      </c>
      <c r="J36" s="35">
        <f t="shared" si="5"/>
        <v>0</v>
      </c>
      <c r="K36" s="35"/>
      <c r="L36" s="35">
        <v>0</v>
      </c>
      <c r="M36" s="35">
        <v>0</v>
      </c>
      <c r="N36" s="35">
        <v>0</v>
      </c>
      <c r="O36" s="35">
        <f t="shared" si="6"/>
        <v>0</v>
      </c>
      <c r="P36" s="35">
        <v>0</v>
      </c>
      <c r="Q36" s="35">
        <v>0</v>
      </c>
      <c r="R36" s="35">
        <v>0</v>
      </c>
      <c r="S36" s="37">
        <v>15</v>
      </c>
      <c r="T36" s="37">
        <v>14</v>
      </c>
      <c r="U36" s="38">
        <v>25</v>
      </c>
      <c r="V36" s="73" t="s">
        <v>60</v>
      </c>
    </row>
    <row r="37" spans="1:22" s="1" customFormat="1" ht="12.75" customHeight="1">
      <c r="A37" s="70" t="s">
        <v>38</v>
      </c>
      <c r="B37" s="35">
        <f t="shared" si="0"/>
        <v>0</v>
      </c>
      <c r="C37" s="35">
        <f t="shared" si="1"/>
        <v>0</v>
      </c>
      <c r="D37" s="35">
        <f t="shared" si="2"/>
        <v>0</v>
      </c>
      <c r="E37" s="35">
        <f t="shared" si="3"/>
        <v>0</v>
      </c>
      <c r="F37" s="35">
        <f t="shared" si="4"/>
        <v>0</v>
      </c>
      <c r="G37" s="35">
        <v>0</v>
      </c>
      <c r="H37" s="35">
        <v>0</v>
      </c>
      <c r="I37" s="35">
        <v>0</v>
      </c>
      <c r="J37" s="35">
        <f t="shared" si="5"/>
        <v>0</v>
      </c>
      <c r="K37" s="35"/>
      <c r="L37" s="35">
        <v>0</v>
      </c>
      <c r="M37" s="35">
        <v>0</v>
      </c>
      <c r="N37" s="35">
        <v>0</v>
      </c>
      <c r="O37" s="35">
        <f t="shared" si="6"/>
        <v>0</v>
      </c>
      <c r="P37" s="35">
        <v>0</v>
      </c>
      <c r="Q37" s="35">
        <v>0</v>
      </c>
      <c r="R37" s="35">
        <v>0</v>
      </c>
      <c r="S37" s="37">
        <v>15</v>
      </c>
      <c r="T37" s="37">
        <v>14</v>
      </c>
      <c r="U37" s="38">
        <v>25</v>
      </c>
      <c r="V37" s="73" t="s">
        <v>61</v>
      </c>
    </row>
    <row r="38" spans="1:22" s="1" customFormat="1" ht="12.75" customHeight="1">
      <c r="A38" s="70" t="s">
        <v>39</v>
      </c>
      <c r="B38" s="35">
        <f t="shared" si="0"/>
        <v>8.91</v>
      </c>
      <c r="C38" s="35">
        <f t="shared" si="1"/>
        <v>8.91</v>
      </c>
      <c r="D38" s="35">
        <f t="shared" si="2"/>
        <v>0</v>
      </c>
      <c r="E38" s="35">
        <f t="shared" si="3"/>
        <v>0</v>
      </c>
      <c r="F38" s="35">
        <f t="shared" si="4"/>
        <v>8.91</v>
      </c>
      <c r="G38" s="35">
        <v>8.91</v>
      </c>
      <c r="H38" s="35">
        <v>0</v>
      </c>
      <c r="I38" s="35">
        <v>0</v>
      </c>
      <c r="J38" s="35">
        <f t="shared" si="5"/>
        <v>0</v>
      </c>
      <c r="K38" s="35"/>
      <c r="L38" s="35">
        <v>0</v>
      </c>
      <c r="M38" s="35">
        <v>0</v>
      </c>
      <c r="N38" s="35">
        <v>0</v>
      </c>
      <c r="O38" s="35">
        <f t="shared" si="6"/>
        <v>0</v>
      </c>
      <c r="P38" s="35">
        <v>0</v>
      </c>
      <c r="Q38" s="35">
        <v>0</v>
      </c>
      <c r="R38" s="35">
        <v>0</v>
      </c>
      <c r="S38" s="37">
        <v>15</v>
      </c>
      <c r="T38" s="37">
        <v>14</v>
      </c>
      <c r="U38" s="38">
        <v>25</v>
      </c>
      <c r="V38" s="73" t="s">
        <v>62</v>
      </c>
    </row>
    <row r="39" spans="1:22" s="1" customFormat="1" ht="12.75" customHeight="1">
      <c r="A39" s="70" t="s">
        <v>40</v>
      </c>
      <c r="B39" s="35">
        <f t="shared" si="0"/>
        <v>2885.959</v>
      </c>
      <c r="C39" s="35">
        <f t="shared" si="1"/>
        <v>769.77</v>
      </c>
      <c r="D39" s="35">
        <f t="shared" si="2"/>
        <v>2116.189</v>
      </c>
      <c r="E39" s="35">
        <f t="shared" si="3"/>
        <v>0</v>
      </c>
      <c r="F39" s="35">
        <f t="shared" si="4"/>
        <v>2116.189</v>
      </c>
      <c r="G39" s="35">
        <v>0</v>
      </c>
      <c r="H39" s="35">
        <v>2116.189</v>
      </c>
      <c r="I39" s="35">
        <v>0</v>
      </c>
      <c r="J39" s="35">
        <f t="shared" si="5"/>
        <v>769.77</v>
      </c>
      <c r="K39" s="35"/>
      <c r="L39" s="35">
        <v>769.77</v>
      </c>
      <c r="M39" s="35">
        <v>0</v>
      </c>
      <c r="N39" s="35">
        <v>0</v>
      </c>
      <c r="O39" s="35">
        <f t="shared" si="6"/>
        <v>0</v>
      </c>
      <c r="P39" s="35">
        <v>0</v>
      </c>
      <c r="Q39" s="35">
        <v>0</v>
      </c>
      <c r="R39" s="35">
        <v>0</v>
      </c>
      <c r="S39" s="37">
        <v>15</v>
      </c>
      <c r="T39" s="37">
        <v>14</v>
      </c>
      <c r="U39" s="38">
        <v>25</v>
      </c>
      <c r="V39" s="73" t="s">
        <v>63</v>
      </c>
    </row>
    <row r="40" spans="1:22" s="1" customFormat="1" ht="12.75" customHeight="1">
      <c r="A40" s="70" t="s">
        <v>41</v>
      </c>
      <c r="B40" s="35">
        <f t="shared" si="0"/>
        <v>40555.936</v>
      </c>
      <c r="C40" s="35">
        <f t="shared" si="1"/>
        <v>15110.077</v>
      </c>
      <c r="D40" s="35">
        <f t="shared" si="2"/>
        <v>25445.859</v>
      </c>
      <c r="E40" s="35">
        <f t="shared" si="3"/>
        <v>0</v>
      </c>
      <c r="F40" s="35">
        <f t="shared" si="4"/>
        <v>25467.609</v>
      </c>
      <c r="G40" s="35">
        <v>21.75</v>
      </c>
      <c r="H40" s="35">
        <v>25445.859</v>
      </c>
      <c r="I40" s="35">
        <v>0</v>
      </c>
      <c r="J40" s="35">
        <f t="shared" si="5"/>
        <v>15088.327</v>
      </c>
      <c r="K40" s="35"/>
      <c r="L40" s="35">
        <v>15088.327</v>
      </c>
      <c r="M40" s="35">
        <v>0</v>
      </c>
      <c r="N40" s="35">
        <v>0</v>
      </c>
      <c r="O40" s="35">
        <f t="shared" si="6"/>
        <v>0</v>
      </c>
      <c r="P40" s="35">
        <v>0</v>
      </c>
      <c r="Q40" s="35">
        <v>0</v>
      </c>
      <c r="R40" s="35">
        <v>0</v>
      </c>
      <c r="S40" s="37">
        <v>15</v>
      </c>
      <c r="T40" s="37">
        <v>14</v>
      </c>
      <c r="U40" s="38">
        <v>25</v>
      </c>
      <c r="V40" s="73" t="s">
        <v>64</v>
      </c>
    </row>
    <row r="41" spans="1:22" s="1" customFormat="1" ht="12.75" customHeight="1">
      <c r="A41" s="70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7"/>
      <c r="T41" s="37"/>
      <c r="U41" s="38"/>
      <c r="V41" s="73"/>
    </row>
    <row r="42" spans="1:22" s="1" customFormat="1" ht="12.75" customHeight="1">
      <c r="A42" s="70" t="s">
        <v>42</v>
      </c>
      <c r="B42" s="35">
        <f t="shared" si="0"/>
        <v>32682.565000000002</v>
      </c>
      <c r="C42" s="35">
        <f t="shared" si="1"/>
        <v>11153.967</v>
      </c>
      <c r="D42" s="35">
        <f t="shared" si="2"/>
        <v>21528.598</v>
      </c>
      <c r="E42" s="35">
        <f t="shared" si="3"/>
        <v>0</v>
      </c>
      <c r="F42" s="35">
        <f t="shared" si="4"/>
        <v>21528.598</v>
      </c>
      <c r="G42" s="35">
        <v>0</v>
      </c>
      <c r="H42" s="35">
        <v>21528.598</v>
      </c>
      <c r="I42" s="35">
        <v>0</v>
      </c>
      <c r="J42" s="35">
        <f t="shared" si="5"/>
        <v>11153.967</v>
      </c>
      <c r="K42" s="35"/>
      <c r="L42" s="35">
        <v>11153.967</v>
      </c>
      <c r="M42" s="35">
        <v>0</v>
      </c>
      <c r="N42" s="35">
        <v>0</v>
      </c>
      <c r="O42" s="35">
        <f t="shared" si="6"/>
        <v>0</v>
      </c>
      <c r="P42" s="35">
        <v>0</v>
      </c>
      <c r="Q42" s="35">
        <v>0</v>
      </c>
      <c r="R42" s="35">
        <v>0</v>
      </c>
      <c r="S42" s="37">
        <v>15</v>
      </c>
      <c r="T42" s="37">
        <v>14</v>
      </c>
      <c r="U42" s="38">
        <v>25</v>
      </c>
      <c r="V42" s="73" t="s">
        <v>65</v>
      </c>
    </row>
    <row r="43" spans="1:22" s="1" customFormat="1" ht="12.75" customHeight="1">
      <c r="A43" s="70" t="s">
        <v>43</v>
      </c>
      <c r="B43" s="35">
        <f t="shared" si="0"/>
        <v>247.18</v>
      </c>
      <c r="C43" s="35">
        <f t="shared" si="1"/>
        <v>76.72</v>
      </c>
      <c r="D43" s="35">
        <f t="shared" si="2"/>
        <v>170.46</v>
      </c>
      <c r="E43" s="35">
        <f t="shared" si="3"/>
        <v>0</v>
      </c>
      <c r="F43" s="35">
        <f t="shared" si="4"/>
        <v>247.18</v>
      </c>
      <c r="G43" s="35">
        <v>76.72</v>
      </c>
      <c r="H43" s="35">
        <v>170.46</v>
      </c>
      <c r="I43" s="35">
        <v>0</v>
      </c>
      <c r="J43" s="35">
        <f t="shared" si="5"/>
        <v>0</v>
      </c>
      <c r="K43" s="35"/>
      <c r="L43" s="35">
        <v>0</v>
      </c>
      <c r="M43" s="35">
        <v>0</v>
      </c>
      <c r="N43" s="35">
        <v>0</v>
      </c>
      <c r="O43" s="35">
        <f t="shared" si="6"/>
        <v>0</v>
      </c>
      <c r="P43" s="35">
        <v>0</v>
      </c>
      <c r="Q43" s="35">
        <v>0</v>
      </c>
      <c r="R43" s="35">
        <v>0</v>
      </c>
      <c r="S43" s="37">
        <v>15</v>
      </c>
      <c r="T43" s="37">
        <v>14</v>
      </c>
      <c r="U43" s="38">
        <v>25</v>
      </c>
      <c r="V43" s="73" t="s">
        <v>66</v>
      </c>
    </row>
    <row r="44" spans="1:22" s="1" customFormat="1" ht="12.75" customHeight="1">
      <c r="A44" s="70" t="s">
        <v>44</v>
      </c>
      <c r="B44" s="35">
        <f t="shared" si="0"/>
        <v>0</v>
      </c>
      <c r="C44" s="35">
        <f t="shared" si="1"/>
        <v>0</v>
      </c>
      <c r="D44" s="35">
        <f t="shared" si="2"/>
        <v>0</v>
      </c>
      <c r="E44" s="35">
        <f t="shared" si="3"/>
        <v>0</v>
      </c>
      <c r="F44" s="35">
        <f t="shared" si="4"/>
        <v>0</v>
      </c>
      <c r="G44" s="35">
        <v>0</v>
      </c>
      <c r="H44" s="35">
        <v>0</v>
      </c>
      <c r="I44" s="35">
        <v>0</v>
      </c>
      <c r="J44" s="35">
        <f t="shared" si="5"/>
        <v>0</v>
      </c>
      <c r="K44" s="35"/>
      <c r="L44" s="35">
        <v>0</v>
      </c>
      <c r="M44" s="35">
        <v>0</v>
      </c>
      <c r="N44" s="35">
        <v>0</v>
      </c>
      <c r="O44" s="35">
        <f t="shared" si="6"/>
        <v>0</v>
      </c>
      <c r="P44" s="35">
        <v>0</v>
      </c>
      <c r="Q44" s="35">
        <v>0</v>
      </c>
      <c r="R44" s="35">
        <v>0</v>
      </c>
      <c r="S44" s="37">
        <v>15</v>
      </c>
      <c r="T44" s="37">
        <v>14</v>
      </c>
      <c r="U44" s="38">
        <v>25</v>
      </c>
      <c r="V44" s="73" t="s">
        <v>67</v>
      </c>
    </row>
    <row r="45" spans="1:22" s="1" customFormat="1" ht="12.75" customHeight="1">
      <c r="A45" s="70" t="s">
        <v>45</v>
      </c>
      <c r="B45" s="35">
        <f t="shared" si="0"/>
        <v>1046.493</v>
      </c>
      <c r="C45" s="35">
        <f t="shared" si="1"/>
        <v>806.349</v>
      </c>
      <c r="D45" s="35">
        <f t="shared" si="2"/>
        <v>240.144</v>
      </c>
      <c r="E45" s="35">
        <f t="shared" si="3"/>
        <v>0</v>
      </c>
      <c r="F45" s="35">
        <f t="shared" si="4"/>
        <v>1046.493</v>
      </c>
      <c r="G45" s="35">
        <v>806.349</v>
      </c>
      <c r="H45" s="35">
        <v>240.144</v>
      </c>
      <c r="I45" s="35">
        <v>0</v>
      </c>
      <c r="J45" s="35">
        <f t="shared" si="5"/>
        <v>0</v>
      </c>
      <c r="K45" s="35"/>
      <c r="L45" s="35">
        <v>0</v>
      </c>
      <c r="M45" s="35">
        <v>0</v>
      </c>
      <c r="N45" s="35">
        <v>0</v>
      </c>
      <c r="O45" s="35">
        <f t="shared" si="6"/>
        <v>0</v>
      </c>
      <c r="P45" s="35">
        <v>0</v>
      </c>
      <c r="Q45" s="35">
        <v>0</v>
      </c>
      <c r="R45" s="35">
        <v>0</v>
      </c>
      <c r="S45" s="37">
        <v>15</v>
      </c>
      <c r="T45" s="37">
        <v>14</v>
      </c>
      <c r="U45" s="38">
        <v>25</v>
      </c>
      <c r="V45" s="73" t="s">
        <v>68</v>
      </c>
    </row>
    <row r="46" spans="1:22" s="1" customFormat="1" ht="12.75" customHeight="1">
      <c r="A46" s="70" t="s">
        <v>46</v>
      </c>
      <c r="B46" s="35">
        <f t="shared" si="0"/>
        <v>1384.359</v>
      </c>
      <c r="C46" s="35">
        <f t="shared" si="1"/>
        <v>1312.48</v>
      </c>
      <c r="D46" s="35">
        <f t="shared" si="2"/>
        <v>71.879</v>
      </c>
      <c r="E46" s="35">
        <f t="shared" si="3"/>
        <v>0</v>
      </c>
      <c r="F46" s="35">
        <f t="shared" si="4"/>
        <v>1384.359</v>
      </c>
      <c r="G46" s="35">
        <v>1312.48</v>
      </c>
      <c r="H46" s="35">
        <v>71.879</v>
      </c>
      <c r="I46" s="35">
        <v>0</v>
      </c>
      <c r="J46" s="35">
        <f t="shared" si="5"/>
        <v>0</v>
      </c>
      <c r="K46" s="35"/>
      <c r="L46" s="35">
        <v>0</v>
      </c>
      <c r="M46" s="35">
        <v>0</v>
      </c>
      <c r="N46" s="35">
        <v>0</v>
      </c>
      <c r="O46" s="35">
        <f t="shared" si="6"/>
        <v>0</v>
      </c>
      <c r="P46" s="35">
        <v>0</v>
      </c>
      <c r="Q46" s="35">
        <v>0</v>
      </c>
      <c r="R46" s="35">
        <v>0</v>
      </c>
      <c r="S46" s="37">
        <v>15</v>
      </c>
      <c r="T46" s="37">
        <v>14</v>
      </c>
      <c r="U46" s="38">
        <v>25</v>
      </c>
      <c r="V46" s="73" t="s">
        <v>69</v>
      </c>
    </row>
    <row r="47" spans="1:22" s="1" customFormat="1" ht="12.75" customHeight="1">
      <c r="A47" s="70" t="s">
        <v>47</v>
      </c>
      <c r="B47" s="35">
        <f t="shared" si="0"/>
        <v>0</v>
      </c>
      <c r="C47" s="35">
        <f t="shared" si="1"/>
        <v>0</v>
      </c>
      <c r="D47" s="35">
        <f t="shared" si="2"/>
        <v>0</v>
      </c>
      <c r="E47" s="35">
        <f t="shared" si="3"/>
        <v>0</v>
      </c>
      <c r="F47" s="35">
        <f t="shared" si="4"/>
        <v>0</v>
      </c>
      <c r="G47" s="35">
        <v>0</v>
      </c>
      <c r="H47" s="35">
        <v>0</v>
      </c>
      <c r="I47" s="35">
        <v>0</v>
      </c>
      <c r="J47" s="35">
        <f t="shared" si="5"/>
        <v>0</v>
      </c>
      <c r="K47" s="35"/>
      <c r="L47" s="35">
        <v>0</v>
      </c>
      <c r="M47" s="35">
        <v>0</v>
      </c>
      <c r="N47" s="35">
        <v>0</v>
      </c>
      <c r="O47" s="35">
        <f t="shared" si="6"/>
        <v>0</v>
      </c>
      <c r="P47" s="35">
        <v>0</v>
      </c>
      <c r="Q47" s="35">
        <v>0</v>
      </c>
      <c r="R47" s="35">
        <v>0</v>
      </c>
      <c r="S47" s="37">
        <v>15</v>
      </c>
      <c r="T47" s="37">
        <v>14</v>
      </c>
      <c r="U47" s="38">
        <v>25</v>
      </c>
      <c r="V47" s="73" t="s">
        <v>70</v>
      </c>
    </row>
    <row r="48" spans="1:22" s="1" customFormat="1" ht="12.75" customHeight="1">
      <c r="A48" s="70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7"/>
      <c r="T48" s="37"/>
      <c r="U48" s="38"/>
      <c r="V48" s="73"/>
    </row>
    <row r="49" spans="1:22" s="1" customFormat="1" ht="12.75" customHeight="1">
      <c r="A49" s="70" t="s">
        <v>48</v>
      </c>
      <c r="B49" s="35">
        <f t="shared" si="0"/>
        <v>0</v>
      </c>
      <c r="C49" s="35">
        <f t="shared" si="1"/>
        <v>0</v>
      </c>
      <c r="D49" s="35">
        <f t="shared" si="2"/>
        <v>0</v>
      </c>
      <c r="E49" s="35">
        <f t="shared" si="3"/>
        <v>0</v>
      </c>
      <c r="F49" s="35">
        <f t="shared" si="4"/>
        <v>0</v>
      </c>
      <c r="G49" s="35">
        <v>0</v>
      </c>
      <c r="H49" s="35">
        <v>0</v>
      </c>
      <c r="I49" s="35">
        <v>0</v>
      </c>
      <c r="J49" s="35">
        <f t="shared" si="5"/>
        <v>0</v>
      </c>
      <c r="K49" s="35"/>
      <c r="L49" s="35">
        <v>0</v>
      </c>
      <c r="M49" s="35">
        <v>0</v>
      </c>
      <c r="N49" s="35">
        <v>0</v>
      </c>
      <c r="O49" s="35">
        <f t="shared" si="6"/>
        <v>0</v>
      </c>
      <c r="P49" s="35">
        <v>0</v>
      </c>
      <c r="Q49" s="35">
        <v>0</v>
      </c>
      <c r="R49" s="35">
        <v>0</v>
      </c>
      <c r="S49" s="37">
        <v>15</v>
      </c>
      <c r="T49" s="37">
        <v>14</v>
      </c>
      <c r="U49" s="38">
        <v>25</v>
      </c>
      <c r="V49" s="73" t="s">
        <v>1</v>
      </c>
    </row>
    <row r="50" spans="1:22" s="1" customFormat="1" ht="12.75" customHeight="1">
      <c r="A50" s="70" t="s">
        <v>49</v>
      </c>
      <c r="B50" s="35">
        <f t="shared" si="0"/>
        <v>0</v>
      </c>
      <c r="C50" s="35">
        <f t="shared" si="1"/>
        <v>0</v>
      </c>
      <c r="D50" s="35">
        <f t="shared" si="2"/>
        <v>0</v>
      </c>
      <c r="E50" s="35">
        <f t="shared" si="3"/>
        <v>0</v>
      </c>
      <c r="F50" s="35">
        <f t="shared" si="4"/>
        <v>0</v>
      </c>
      <c r="G50" s="35">
        <v>0</v>
      </c>
      <c r="H50" s="35">
        <v>0</v>
      </c>
      <c r="I50" s="35">
        <v>0</v>
      </c>
      <c r="J50" s="35">
        <f t="shared" si="5"/>
        <v>0</v>
      </c>
      <c r="K50" s="35"/>
      <c r="L50" s="35">
        <v>0</v>
      </c>
      <c r="M50" s="35">
        <v>0</v>
      </c>
      <c r="N50" s="35">
        <v>0</v>
      </c>
      <c r="O50" s="35">
        <f t="shared" si="6"/>
        <v>0</v>
      </c>
      <c r="P50" s="35">
        <v>0</v>
      </c>
      <c r="Q50" s="35">
        <v>0</v>
      </c>
      <c r="R50" s="35">
        <v>0</v>
      </c>
      <c r="S50" s="37">
        <v>15</v>
      </c>
      <c r="T50" s="37">
        <v>14</v>
      </c>
      <c r="U50" s="38">
        <v>25</v>
      </c>
      <c r="V50" s="73" t="s">
        <v>2</v>
      </c>
    </row>
    <row r="51" spans="1:22" s="1" customFormat="1" ht="12.75" customHeight="1">
      <c r="A51" s="70" t="s">
        <v>50</v>
      </c>
      <c r="B51" s="35">
        <f t="shared" si="0"/>
        <v>0</v>
      </c>
      <c r="C51" s="35">
        <f t="shared" si="1"/>
        <v>0</v>
      </c>
      <c r="D51" s="35">
        <f t="shared" si="2"/>
        <v>0</v>
      </c>
      <c r="E51" s="35">
        <f t="shared" si="3"/>
        <v>0</v>
      </c>
      <c r="F51" s="35">
        <f t="shared" si="4"/>
        <v>0</v>
      </c>
      <c r="G51" s="35">
        <v>0</v>
      </c>
      <c r="H51" s="35">
        <v>0</v>
      </c>
      <c r="I51" s="35">
        <v>0</v>
      </c>
      <c r="J51" s="35">
        <f t="shared" si="5"/>
        <v>0</v>
      </c>
      <c r="K51" s="35"/>
      <c r="L51" s="35">
        <v>0</v>
      </c>
      <c r="M51" s="35">
        <v>0</v>
      </c>
      <c r="N51" s="35">
        <v>0</v>
      </c>
      <c r="O51" s="35">
        <f t="shared" si="6"/>
        <v>0</v>
      </c>
      <c r="P51" s="35">
        <v>0</v>
      </c>
      <c r="Q51" s="35">
        <v>0</v>
      </c>
      <c r="R51" s="35">
        <v>0</v>
      </c>
      <c r="S51" s="37">
        <v>15</v>
      </c>
      <c r="T51" s="37">
        <v>14</v>
      </c>
      <c r="U51" s="38">
        <v>25</v>
      </c>
      <c r="V51" s="73" t="s">
        <v>3</v>
      </c>
    </row>
    <row r="52" spans="1:22" s="1" customFormat="1" ht="12.75" customHeight="1">
      <c r="A52" s="70" t="s">
        <v>51</v>
      </c>
      <c r="B52" s="35">
        <f t="shared" si="0"/>
        <v>38.63</v>
      </c>
      <c r="C52" s="35">
        <f t="shared" si="1"/>
        <v>0</v>
      </c>
      <c r="D52" s="35">
        <f t="shared" si="2"/>
        <v>38.63</v>
      </c>
      <c r="E52" s="35">
        <f t="shared" si="3"/>
        <v>0</v>
      </c>
      <c r="F52" s="35">
        <f t="shared" si="4"/>
        <v>38.63</v>
      </c>
      <c r="G52" s="35">
        <v>0</v>
      </c>
      <c r="H52" s="35">
        <v>38.63</v>
      </c>
      <c r="I52" s="35">
        <v>0</v>
      </c>
      <c r="J52" s="35">
        <f t="shared" si="5"/>
        <v>0</v>
      </c>
      <c r="K52" s="35"/>
      <c r="L52" s="35">
        <v>0</v>
      </c>
      <c r="M52" s="35">
        <v>0</v>
      </c>
      <c r="N52" s="35">
        <v>0</v>
      </c>
      <c r="O52" s="35">
        <f t="shared" si="6"/>
        <v>0</v>
      </c>
      <c r="P52" s="35">
        <v>0</v>
      </c>
      <c r="Q52" s="35">
        <v>0</v>
      </c>
      <c r="R52" s="35">
        <v>0</v>
      </c>
      <c r="S52" s="37">
        <v>15</v>
      </c>
      <c r="T52" s="37">
        <v>14</v>
      </c>
      <c r="U52" s="38">
        <v>25</v>
      </c>
      <c r="V52" s="73" t="s">
        <v>4</v>
      </c>
    </row>
    <row r="53" spans="1:22" s="1" customFormat="1" ht="12.75" customHeight="1">
      <c r="A53" s="70" t="s">
        <v>52</v>
      </c>
      <c r="B53" s="35">
        <f t="shared" si="0"/>
        <v>631.2180000000001</v>
      </c>
      <c r="C53" s="35">
        <f t="shared" si="1"/>
        <v>66.166</v>
      </c>
      <c r="D53" s="35">
        <f t="shared" si="2"/>
        <v>565.052</v>
      </c>
      <c r="E53" s="35">
        <f t="shared" si="3"/>
        <v>0</v>
      </c>
      <c r="F53" s="35">
        <f t="shared" si="4"/>
        <v>565.052</v>
      </c>
      <c r="G53" s="35">
        <v>0</v>
      </c>
      <c r="H53" s="35">
        <v>565.052</v>
      </c>
      <c r="I53" s="35">
        <v>0</v>
      </c>
      <c r="J53" s="35">
        <f t="shared" si="5"/>
        <v>66.166</v>
      </c>
      <c r="K53" s="35"/>
      <c r="L53" s="35">
        <v>66.166</v>
      </c>
      <c r="M53" s="35">
        <v>0</v>
      </c>
      <c r="N53" s="35">
        <v>0</v>
      </c>
      <c r="O53" s="35">
        <f t="shared" si="6"/>
        <v>0</v>
      </c>
      <c r="P53" s="35">
        <v>0</v>
      </c>
      <c r="Q53" s="35">
        <v>0</v>
      </c>
      <c r="R53" s="35">
        <v>0</v>
      </c>
      <c r="S53" s="37">
        <v>15</v>
      </c>
      <c r="T53" s="37">
        <v>14</v>
      </c>
      <c r="U53" s="38">
        <v>25</v>
      </c>
      <c r="V53" s="73" t="s">
        <v>71</v>
      </c>
    </row>
    <row r="54" spans="1:22" s="1" customFormat="1" ht="7.5" customHeight="1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6"/>
      <c r="L54" s="15"/>
      <c r="M54" s="15"/>
      <c r="N54" s="15"/>
      <c r="O54" s="15"/>
      <c r="P54" s="15"/>
      <c r="Q54" s="15"/>
      <c r="R54" s="15"/>
      <c r="S54" s="15"/>
      <c r="T54" s="15"/>
      <c r="U54" s="9"/>
      <c r="V54" s="15"/>
    </row>
    <row r="55" spans="1:12" s="5" customFormat="1" ht="12" customHeight="1">
      <c r="A55" s="25" t="s">
        <v>19</v>
      </c>
      <c r="K55" s="2"/>
      <c r="L55" s="42" t="s">
        <v>24</v>
      </c>
    </row>
    <row r="56" spans="1:12" s="5" customFormat="1" ht="12" customHeight="1">
      <c r="A56" s="25"/>
      <c r="K56" s="2"/>
      <c r="L56" s="42" t="s">
        <v>20</v>
      </c>
    </row>
    <row r="57" s="2" customFormat="1" ht="12" customHeight="1">
      <c r="L57" s="42"/>
    </row>
    <row r="58" spans="11:22" s="2" customFormat="1" ht="9" customHeight="1"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="2" customFormat="1" ht="9" customHeight="1"/>
    <row r="60" s="2" customFormat="1" ht="16.5"/>
  </sheetData>
  <mergeCells count="16">
    <mergeCell ref="B6:B7"/>
    <mergeCell ref="V5:V9"/>
    <mergeCell ref="L2:V2"/>
    <mergeCell ref="L3:V3"/>
    <mergeCell ref="A2:J2"/>
    <mergeCell ref="A3:J3"/>
    <mergeCell ref="A5:A9"/>
    <mergeCell ref="L5:R5"/>
    <mergeCell ref="B5:J5"/>
    <mergeCell ref="S5:U5"/>
    <mergeCell ref="C6:C7"/>
    <mergeCell ref="D6:D7"/>
    <mergeCell ref="O6:R6"/>
    <mergeCell ref="F6:I6"/>
    <mergeCell ref="L6:N6"/>
    <mergeCell ref="E6:E7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果品-枇杷、李</dc:title>
  <dc:subject>Fruit-Loquats, Plums</dc:subject>
  <dc:creator>CMS</dc:creator>
  <cp:keywords>27A</cp:keywords>
  <dc:description/>
  <cp:lastModifiedBy>wendin</cp:lastModifiedBy>
  <cp:lastPrinted>2001-05-30T11:00:08Z</cp:lastPrinted>
  <dcterms:created xsi:type="dcterms:W3CDTF">2000-04-27T06:59:24Z</dcterms:created>
  <dcterms:modified xsi:type="dcterms:W3CDTF">2001-07-11T10:38:52Z</dcterms:modified>
  <cp:category/>
  <cp:version/>
  <cp:contentType/>
  <cp:contentStatus/>
</cp:coreProperties>
</file>